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25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38.xml" ContentType="application/vnd.openxmlformats-officedocument.drawingml.chartshapes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41.xml" ContentType="application/vnd.openxmlformats-officedocument.drawingml.chartshapes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42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43.xml" ContentType="application/vnd.openxmlformats-officedocument.drawingml.chartshapes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44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45.xml" ContentType="application/vnd.openxmlformats-officedocument.drawingml.chartshapes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50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51.xml" ContentType="application/vnd.openxmlformats-officedocument.drawingml.chartshapes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52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53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54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55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56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57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58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xl/charts/chart74.xml" ContentType="application/vnd.openxmlformats-officedocument.drawingml.chart+xml"/>
  <Override PartName="/xl/theme/themeOverride73.xml" ContentType="application/vnd.openxmlformats-officedocument.themeOverride+xml"/>
  <Override PartName="/xl/drawings/drawing59.xml" ContentType="application/vnd.openxmlformats-officedocument.drawing+xml"/>
  <Override PartName="/xl/charts/chart75.xml" ContentType="application/vnd.openxmlformats-officedocument.drawingml.chart+xml"/>
  <Override PartName="/xl/theme/themeOverride7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3.5\Kraka Fil drev\Projekter\Kraka-Deloitte\Faglige spor\4. Delrapport. Mission Possible\Samlet rapport\"/>
    </mc:Choice>
  </mc:AlternateContent>
  <xr:revisionPtr revIDLastSave="0" documentId="13_ncr:1_{853132AB-774B-4249-A5B9-FFB1073208A9}" xr6:coauthVersionLast="44" xr6:coauthVersionMax="44" xr10:uidLastSave="{00000000-0000-0000-0000-000000000000}"/>
  <bookViews>
    <workbookView xWindow="-120" yWindow="-120" windowWidth="25440" windowHeight="15390" tabRatio="806" xr2:uid="{A6004708-9155-4B39-A1DD-1794887208A3}"/>
  </bookViews>
  <sheets>
    <sheet name="Indhold" sheetId="32" r:id="rId1"/>
    <sheet name="Figur 2.1" sheetId="2" r:id="rId2"/>
    <sheet name="Figur 2.2" sheetId="10" r:id="rId3"/>
    <sheet name="Figur 2.3" sheetId="3" r:id="rId4"/>
    <sheet name="Figur 2.4" sheetId="4" r:id="rId5"/>
    <sheet name="Figur 2.5" sheetId="5" r:id="rId6"/>
    <sheet name="Figur 2.6" sheetId="6" r:id="rId7"/>
    <sheet name="Figur 2.7" sheetId="7" r:id="rId8"/>
    <sheet name="Figur 2.8" sheetId="11" r:id="rId9"/>
    <sheet name="Figur 2.9" sheetId="8" r:id="rId10"/>
    <sheet name="Figur 2.10" sheetId="9" r:id="rId11"/>
    <sheet name="Figur 2.11" sheetId="57" r:id="rId12"/>
    <sheet name="Figur 3.1 " sheetId="12" r:id="rId13"/>
    <sheet name="Figur 3.2" sheetId="13" r:id="rId14"/>
    <sheet name="Figur 3.3" sheetId="23" r:id="rId15"/>
    <sheet name="Figur 3.4" sheetId="24" r:id="rId16"/>
    <sheet name="Figur 3.5" sheetId="25" r:id="rId17"/>
    <sheet name="Figur 3.6" sheetId="31" r:id="rId18"/>
    <sheet name="Figur 4.1" sheetId="41" r:id="rId19"/>
    <sheet name="Figur 4.2" sheetId="43" r:id="rId20"/>
    <sheet name="Figur 4.3" sheetId="44" r:id="rId21"/>
    <sheet name="Figur 4.4" sheetId="47" r:id="rId22"/>
    <sheet name="Figur 4.5" sheetId="14" r:id="rId23"/>
    <sheet name="Figur 4.6" sheetId="15" r:id="rId24"/>
    <sheet name="Figur 4.7" sheetId="58" r:id="rId25"/>
    <sheet name="Figur 5.1" sheetId="33" r:id="rId26"/>
    <sheet name="Figur 5.2" sheetId="34" r:id="rId27"/>
    <sheet name="Figur 5.3" sheetId="51" r:id="rId28"/>
    <sheet name="Figur 5.4" sheetId="38" r:id="rId29"/>
    <sheet name="Figur 5.5" sheetId="39" r:id="rId30"/>
    <sheet name="Figur 5.6" sheetId="40" r:id="rId31"/>
    <sheet name="Figur 5.7" sheetId="52" r:id="rId32"/>
    <sheet name="Figur 5.8" sheetId="53" r:id="rId33"/>
    <sheet name="Figur 5.9" sheetId="54" r:id="rId34"/>
    <sheet name="Figur 5.10" sheetId="55" r:id="rId35"/>
    <sheet name="Figur 6.1" sheetId="17" r:id="rId36"/>
    <sheet name="Figur 6.2" sheetId="19" r:id="rId37"/>
    <sheet name="Figur 6.3" sheetId="21" r:id="rId38"/>
    <sheet name="Figur 6.4" sheetId="22" r:id="rId39"/>
    <sheet name="Figur 6.5" sheetId="49" r:id="rId40"/>
    <sheet name="Figur 6.6" sheetId="50" r:id="rId41"/>
    <sheet name="Figur 6.7" sheetId="60" r:id="rId42"/>
    <sheet name="Figur 6.8" sheetId="61" r:id="rId43"/>
    <sheet name="Figur 6.9" sheetId="62" r:id="rId44"/>
    <sheet name="Figur 6.10" sheetId="63" r:id="rId45"/>
    <sheet name="Figur 6.11" sheetId="64" r:id="rId46"/>
    <sheet name="Figur 6.12" sheetId="65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23" hidden="1">'Figur 4.6'!#REF!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" i="10" l="1"/>
  <c r="R10" i="10"/>
  <c r="R11" i="10"/>
  <c r="R8" i="10" l="1"/>
  <c r="D34" i="3" l="1"/>
  <c r="D35" i="3"/>
  <c r="B35" i="3"/>
  <c r="B36" i="3"/>
  <c r="B34" i="3"/>
  <c r="B37" i="3" s="1"/>
  <c r="C34" i="3" l="1"/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7" i="4"/>
  <c r="D55" i="32" l="1"/>
  <c r="D54" i="32"/>
  <c r="D53" i="32"/>
  <c r="D52" i="32"/>
  <c r="D51" i="32"/>
  <c r="C55" i="32"/>
  <c r="C54" i="32"/>
  <c r="C53" i="32"/>
  <c r="C52" i="32"/>
  <c r="C51" i="32"/>
  <c r="D50" i="32"/>
  <c r="C50" i="32"/>
  <c r="D31" i="32" l="1"/>
  <c r="C31" i="32"/>
  <c r="D16" i="32" l="1"/>
  <c r="C16" i="32"/>
  <c r="E38" i="8" l="1"/>
  <c r="I38" i="8"/>
  <c r="M38" i="8"/>
  <c r="Q38" i="8"/>
  <c r="A37" i="8"/>
  <c r="B38" i="8" s="1"/>
  <c r="B8" i="8"/>
  <c r="C8" i="8"/>
  <c r="D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P38" i="8" l="1"/>
  <c r="H38" i="8"/>
  <c r="K38" i="8"/>
  <c r="C38" i="8"/>
  <c r="L38" i="8"/>
  <c r="D38" i="8"/>
  <c r="O38" i="8"/>
  <c r="G38" i="8"/>
  <c r="R38" i="8"/>
  <c r="N38" i="8"/>
  <c r="J38" i="8"/>
  <c r="F38" i="8"/>
  <c r="T9" i="8"/>
  <c r="B15" i="11" l="1"/>
  <c r="B14" i="11"/>
  <c r="C8" i="11" s="1"/>
  <c r="C11" i="11" l="1"/>
  <c r="C10" i="11"/>
  <c r="C9" i="11"/>
  <c r="C7" i="11"/>
  <c r="C14" i="11" s="1"/>
  <c r="B13" i="7"/>
  <c r="C10" i="7" s="1"/>
  <c r="C7" i="7" l="1"/>
  <c r="C9" i="7"/>
  <c r="C8" i="7"/>
  <c r="C11" i="7"/>
  <c r="C13" i="7" l="1"/>
  <c r="B12" i="6"/>
  <c r="B11" i="6"/>
  <c r="F10" i="6"/>
  <c r="E10" i="6"/>
  <c r="D10" i="6"/>
  <c r="C10" i="6"/>
  <c r="B10" i="6"/>
  <c r="F12" i="6"/>
  <c r="E12" i="6"/>
  <c r="C12" i="6"/>
  <c r="E11" i="6"/>
  <c r="D11" i="6"/>
  <c r="C11" i="6"/>
  <c r="F11" i="6" l="1"/>
  <c r="D12" i="6"/>
  <c r="B14" i="5" l="1"/>
  <c r="B11" i="5"/>
  <c r="F14" i="5"/>
  <c r="E14" i="5"/>
  <c r="D14" i="5"/>
  <c r="C14" i="5"/>
  <c r="F11" i="5"/>
  <c r="E11" i="5"/>
  <c r="D11" i="5"/>
  <c r="C11" i="5"/>
  <c r="D36" i="32" l="1"/>
  <c r="D42" i="32"/>
  <c r="D41" i="32"/>
  <c r="N13" i="55"/>
  <c r="L13" i="55"/>
  <c r="K13" i="55"/>
  <c r="J13" i="55"/>
  <c r="N12" i="55"/>
  <c r="L12" i="55"/>
  <c r="K12" i="55"/>
  <c r="J12" i="55"/>
  <c r="N7" i="55"/>
  <c r="L7" i="55"/>
  <c r="K7" i="55"/>
  <c r="J7" i="55"/>
  <c r="N6" i="55"/>
  <c r="L6" i="55"/>
  <c r="K6" i="55"/>
  <c r="J6" i="55"/>
  <c r="L13" i="54"/>
  <c r="K13" i="54"/>
  <c r="J13" i="54"/>
  <c r="N13" i="54" s="1"/>
  <c r="L12" i="54"/>
  <c r="K12" i="54"/>
  <c r="J12" i="54"/>
  <c r="N12" i="54" s="1"/>
  <c r="L7" i="54"/>
  <c r="K7" i="54"/>
  <c r="J7" i="54"/>
  <c r="N7" i="54" s="1"/>
  <c r="L6" i="54"/>
  <c r="K6" i="54"/>
  <c r="J6" i="54"/>
  <c r="N6" i="54" s="1"/>
  <c r="D40" i="32"/>
  <c r="D39" i="32"/>
  <c r="D5" i="53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C35" i="52"/>
  <c r="C34" i="52"/>
  <c r="B53" i="52"/>
  <c r="B52" i="52"/>
  <c r="C51" i="52"/>
  <c r="B51" i="52"/>
  <c r="C50" i="52"/>
  <c r="B50" i="52"/>
  <c r="C49" i="52"/>
  <c r="B49" i="52"/>
  <c r="C48" i="52"/>
  <c r="B48" i="52"/>
  <c r="C47" i="52"/>
  <c r="B47" i="52"/>
  <c r="D46" i="52"/>
  <c r="C46" i="52"/>
  <c r="B46" i="52"/>
  <c r="D45" i="52"/>
  <c r="C45" i="52"/>
  <c r="B45" i="52"/>
  <c r="D44" i="52"/>
  <c r="C44" i="52"/>
  <c r="B44" i="52"/>
  <c r="D43" i="52"/>
  <c r="C43" i="52"/>
  <c r="B43" i="52"/>
  <c r="D42" i="52"/>
  <c r="C42" i="52"/>
  <c r="B42" i="52"/>
  <c r="E41" i="52"/>
  <c r="D41" i="52"/>
  <c r="C41" i="52"/>
  <c r="B41" i="52"/>
  <c r="E40" i="52"/>
  <c r="D40" i="52"/>
  <c r="C40" i="52"/>
  <c r="B40" i="52"/>
  <c r="E39" i="52"/>
  <c r="D39" i="52"/>
  <c r="C39" i="52"/>
  <c r="B39" i="52"/>
  <c r="E38" i="52"/>
  <c r="D38" i="52"/>
  <c r="C38" i="52"/>
  <c r="B38" i="52"/>
  <c r="E37" i="52"/>
  <c r="D37" i="52"/>
  <c r="C37" i="52"/>
  <c r="B37" i="52"/>
  <c r="F36" i="52"/>
  <c r="E36" i="52"/>
  <c r="D36" i="52"/>
  <c r="C36" i="52"/>
  <c r="B36" i="52"/>
  <c r="F35" i="52"/>
  <c r="E35" i="52"/>
  <c r="D35" i="52"/>
  <c r="B35" i="52"/>
  <c r="F34" i="52"/>
  <c r="E34" i="52"/>
  <c r="D34" i="52"/>
  <c r="B34" i="52"/>
  <c r="F33" i="52"/>
  <c r="E33" i="52"/>
  <c r="D33" i="52"/>
  <c r="C33" i="52"/>
  <c r="B33" i="52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D35" i="32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5" i="38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20" i="32" l="1"/>
  <c r="D22" i="32" l="1"/>
  <c r="D21" i="32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D49" i="32" l="1"/>
  <c r="C49" i="32"/>
  <c r="D48" i="32"/>
  <c r="C48" i="32"/>
  <c r="D37" i="32" l="1"/>
  <c r="D38" i="32"/>
  <c r="D34" i="32"/>
  <c r="D33" i="32"/>
  <c r="D28" i="32"/>
  <c r="D26" i="32" l="1"/>
  <c r="D27" i="32"/>
  <c r="C27" i="32"/>
  <c r="C26" i="32"/>
  <c r="D25" i="32"/>
  <c r="C25" i="32"/>
  <c r="D44" i="32" l="1"/>
  <c r="D45" i="32"/>
  <c r="D46" i="32"/>
  <c r="D47" i="32"/>
  <c r="D29" i="32"/>
  <c r="D30" i="32"/>
  <c r="D14" i="32"/>
  <c r="D15" i="32"/>
  <c r="D18" i="32"/>
  <c r="D19" i="32"/>
  <c r="D6" i="32"/>
  <c r="D7" i="32"/>
  <c r="D8" i="32"/>
  <c r="D9" i="32"/>
  <c r="D10" i="32"/>
  <c r="D11" i="32"/>
  <c r="D12" i="32"/>
  <c r="D13" i="32"/>
  <c r="C47" i="32"/>
  <c r="C46" i="32"/>
  <c r="C45" i="32"/>
  <c r="C44" i="32"/>
  <c r="C30" i="32"/>
  <c r="C29" i="32"/>
  <c r="C19" i="32"/>
  <c r="C18" i="32"/>
  <c r="C15" i="32"/>
  <c r="C14" i="32"/>
  <c r="C13" i="32"/>
  <c r="C12" i="32"/>
  <c r="C11" i="32"/>
  <c r="C10" i="32"/>
  <c r="C9" i="32"/>
  <c r="C8" i="32"/>
  <c r="C7" i="32"/>
  <c r="C6" i="32"/>
  <c r="C22" i="32"/>
  <c r="C21" i="32"/>
  <c r="C20" i="32"/>
  <c r="D23" i="32"/>
  <c r="C23" i="32"/>
  <c r="J54" i="23" l="1"/>
  <c r="I54" i="23"/>
  <c r="H54" i="23"/>
  <c r="G54" i="23"/>
  <c r="F54" i="23"/>
  <c r="E54" i="23"/>
</calcChain>
</file>

<file path=xl/sharedStrings.xml><?xml version="1.0" encoding="utf-8"?>
<sst xmlns="http://schemas.openxmlformats.org/spreadsheetml/2006/main" count="2016" uniqueCount="644">
  <si>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</si>
  <si>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</si>
  <si>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</si>
  <si>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</si>
  <si>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</si>
  <si>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</si>
  <si>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</si>
  <si>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</si>
  <si>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</si>
  <si>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</si>
  <si>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</si>
  <si>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</si>
  <si>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</si>
  <si>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</si>
  <si>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</si>
  <si>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</si>
  <si>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</si>
  <si>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</si>
  <si>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</si>
  <si>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</si>
  <si>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</si>
  <si>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</si>
  <si>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</si>
  <si>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</si>
  <si>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</si>
  <si>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</si>
  <si>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</si>
  <si>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</si>
  <si>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</si>
  <si>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</si>
  <si>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</si>
  <si>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</si>
  <si>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</si>
  <si>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</si>
  <si>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</si>
  <si>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</si>
  <si>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</si>
  <si>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</si>
  <si>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</si>
  <si>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</si>
  <si>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</si>
  <si>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</si>
  <si>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</si>
  <si>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</si>
  <si>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</si>
  <si>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</si>
  <si>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</si>
  <si>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</si>
  <si>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2030</t>
  </si>
  <si>
    <t>2040</t>
  </si>
  <si>
    <t>Tyskland</t>
  </si>
  <si>
    <t>Danmark</t>
  </si>
  <si>
    <t>Sverige</t>
  </si>
  <si>
    <t>Storbritannien</t>
  </si>
  <si>
    <t>Figur 3.3</t>
  </si>
  <si>
    <t>Figur 3.4</t>
  </si>
  <si>
    <t>Figur 3.5</t>
  </si>
  <si>
    <t>a)</t>
  </si>
  <si>
    <t>Figur 3.6</t>
  </si>
  <si>
    <t>Figur 2.1</t>
  </si>
  <si>
    <t>Figur 2.2</t>
  </si>
  <si>
    <t>Figur 2.3</t>
  </si>
  <si>
    <t>Figur 2.5</t>
  </si>
  <si>
    <t>Figur 2.4</t>
  </si>
  <si>
    <t>Figur 2.6</t>
  </si>
  <si>
    <t>Figur 2.7</t>
  </si>
  <si>
    <t>Figur 2.8</t>
  </si>
  <si>
    <t>Figur 2.9</t>
  </si>
  <si>
    <t>Figur 2.10</t>
  </si>
  <si>
    <t>Figur 3.1</t>
  </si>
  <si>
    <t>Figur 3.2</t>
  </si>
  <si>
    <t>Figur 4.6</t>
  </si>
  <si>
    <t>Figur 6.1</t>
  </si>
  <si>
    <t>Figur 6.2</t>
  </si>
  <si>
    <t>Figur 6.3</t>
  </si>
  <si>
    <t>Figur 6.4</t>
  </si>
  <si>
    <t>Figuroversigt</t>
  </si>
  <si>
    <t>Indhold</t>
  </si>
  <si>
    <t>Tilbage til oversigt</t>
  </si>
  <si>
    <t>Figur 5.1</t>
  </si>
  <si>
    <t>Samlet beskæftigelse</t>
  </si>
  <si>
    <t>Figur 5.4</t>
  </si>
  <si>
    <t>Figur 5.5</t>
  </si>
  <si>
    <t>Figur 5.6</t>
  </si>
  <si>
    <t>EU28</t>
  </si>
  <si>
    <t>Mænd</t>
  </si>
  <si>
    <t>Kvinder</t>
  </si>
  <si>
    <t>Bred definition af prekariatet</t>
  </si>
  <si>
    <t>Figur 4.1</t>
  </si>
  <si>
    <t>Figur 4.4</t>
  </si>
  <si>
    <t>b) Køn</t>
  </si>
  <si>
    <t>Figur 4.3</t>
  </si>
  <si>
    <t>Figur 4.2</t>
  </si>
  <si>
    <t>Kilde:</t>
  </si>
  <si>
    <t>Egne beregninger på baggrund af Danmarks Statistiks registerdata</t>
  </si>
  <si>
    <t xml:space="preserve">Kilde: </t>
  </si>
  <si>
    <t>Figur 4.5</t>
  </si>
  <si>
    <t>Figur 5.2</t>
  </si>
  <si>
    <t>Figur 5.3</t>
  </si>
  <si>
    <t>Pct.</t>
  </si>
  <si>
    <t>Kilde: statistikbanken, OFF3</t>
  </si>
  <si>
    <t>b) Offentlige udgifter som andel af BNP, 1971-2018</t>
  </si>
  <si>
    <t>a) Offentlige udgifter som andel af BNP, 2017</t>
  </si>
  <si>
    <t>Offentlige udgifter</t>
  </si>
  <si>
    <t>SGN4</t>
  </si>
  <si>
    <t>SGN4_temp</t>
  </si>
  <si>
    <t>IE</t>
  </si>
  <si>
    <t>KR</t>
  </si>
  <si>
    <t>LT</t>
  </si>
  <si>
    <t>CH</t>
  </si>
  <si>
    <t>AU</t>
  </si>
  <si>
    <t>LV</t>
  </si>
  <si>
    <t>US</t>
  </si>
  <si>
    <t>NZ</t>
  </si>
  <si>
    <t>CZ</t>
  </si>
  <si>
    <t>JP</t>
  </si>
  <si>
    <t>EE</t>
  </si>
  <si>
    <t>IL</t>
  </si>
  <si>
    <t>SK</t>
  </si>
  <si>
    <t>GB</t>
  </si>
  <si>
    <t>ES</t>
  </si>
  <si>
    <t>PL</t>
  </si>
  <si>
    <t>CA</t>
  </si>
  <si>
    <t>NL</t>
  </si>
  <si>
    <t>IS</t>
  </si>
  <si>
    <t>SI</t>
  </si>
  <si>
    <t>LU</t>
  </si>
  <si>
    <t>DE</t>
  </si>
  <si>
    <t>PT</t>
  </si>
  <si>
    <t>HU</t>
  </si>
  <si>
    <t>GR</t>
  </si>
  <si>
    <t>IT</t>
  </si>
  <si>
    <t>AT</t>
  </si>
  <si>
    <t>SE</t>
  </si>
  <si>
    <t>NO</t>
  </si>
  <si>
    <t>DK</t>
  </si>
  <si>
    <t>BE</t>
  </si>
  <si>
    <t>FI</t>
  </si>
  <si>
    <t>FR</t>
  </si>
  <si>
    <t>Fordeling af offentlige udgifter</t>
  </si>
  <si>
    <t>Offentlig service</t>
  </si>
  <si>
    <t>a) Individuel og kollektiv offentlig service</t>
  </si>
  <si>
    <t>Offentlig service som andel af BNP</t>
  </si>
  <si>
    <t>a) Offentlig service som andel af BNP, OECD-lande</t>
  </si>
  <si>
    <t>b) Udvikling i offentlig service og BNP i Danmark</t>
  </si>
  <si>
    <t>Indkomstulighed i Danmark, 1990-2017</t>
  </si>
  <si>
    <t>a) Gini-koefficienter</t>
  </si>
  <si>
    <t>b) Gini-koefficienter, 3-årige løbende indkomstgennemsnit</t>
  </si>
  <si>
    <t>Gini-koefficienter, disponibel indkomst, udvalgte OECD-lande</t>
  </si>
  <si>
    <t>https://stats.oecd.org/, tabel ”Income distribution and poverty” og egne beregninger.</t>
  </si>
  <si>
    <t>a) Danmark, Sverige og Norge</t>
  </si>
  <si>
    <t>b) Kontinentaleuropæiske og angelsaksiske lande</t>
  </si>
  <si>
    <t>Indkomstmobilitet</t>
  </si>
  <si>
    <t>a) Antal generationer for at nå gennemsnitsindkomsten</t>
  </si>
  <si>
    <t>b) Sammenhæng mellem børns og forældres indkomster</t>
  </si>
  <si>
    <t>Økonomi- og Indenrigsministeriet (2017c) og egne beregninger.</t>
  </si>
  <si>
    <t>Kilde: OECD (2018) og egne beregninger.</t>
  </si>
  <si>
    <t>Indkomstandel for den øverste ene procent i indkomstfordelingen</t>
  </si>
  <si>
    <t>DSTs registre og egne beregninger</t>
  </si>
  <si>
    <t>a) Årlige indkomster</t>
  </si>
  <si>
    <t>b) 3-årige gennemsnitsindkomster</t>
  </si>
  <si>
    <t>Indkomstandel til top 1 pct.</t>
  </si>
  <si>
    <t>World Inequality Database, https:\\wid.world</t>
  </si>
  <si>
    <t>Figur 6.5</t>
  </si>
  <si>
    <t>Figur 6.6</t>
  </si>
  <si>
    <t>Indkomstkilder for top 1 pct. af indkomstfordelingen</t>
  </si>
  <si>
    <t>Offentligt forbrug og skat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</si>
  <si>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</si>
  <si>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</si>
  <si>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</si>
  <si>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</si>
  <si>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</si>
  <si>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</si>
  <si>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</si>
  <si>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</si>
  <si>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</si>
  <si>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</si>
  <si>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</si>
  <si>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</si>
  <si>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</si>
  <si>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</si>
  <si>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</si>
  <si>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</si>
  <si>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</si>
  <si>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</si>
  <si>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</si>
  <si>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</si>
  <si>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Scenarie 1</t>
  </si>
  <si>
    <t>Mængde følger privatforbrug</t>
  </si>
  <si>
    <t>Scenarie 2</t>
  </si>
  <si>
    <t>Udgifter følger BVT</t>
  </si>
  <si>
    <t>Scenarie 3</t>
  </si>
  <si>
    <t>Mængde fastholdes</t>
  </si>
  <si>
    <t>Figur A</t>
  </si>
  <si>
    <t>Figur B</t>
  </si>
  <si>
    <t>Beskæftigelse i offentlig service, andel af samlet beskæftigelse</t>
  </si>
  <si>
    <t>Beregninger udført med anvendelse af Reform</t>
  </si>
  <si>
    <t>Vækst i BNP og servicebeskæftigelse</t>
  </si>
  <si>
    <t>Vækst i pct.point, 2014-2040</t>
  </si>
  <si>
    <t>BNP-vækst, faste priser</t>
  </si>
  <si>
    <t>Mængde af offentligt forbrug pr. dansker</t>
  </si>
  <si>
    <t>Indkomstskattesats</t>
  </si>
  <si>
    <t>Samlet beskæftigelse inden for service, andel af samlet beskæftigelse</t>
  </si>
  <si>
    <t>Skattefinansiering</t>
  </si>
  <si>
    <t>Scenarie 4</t>
  </si>
  <si>
    <t>Overførsler finansierer</t>
  </si>
  <si>
    <t>Scenarie 5</t>
  </si>
  <si>
    <t>Delvis privatisering af sundhed</t>
  </si>
  <si>
    <t>Scenarie 6</t>
  </si>
  <si>
    <t>Delvis privatisering af uddannelse</t>
  </si>
  <si>
    <t>Højere skattesats eller lavere overførsler</t>
  </si>
  <si>
    <t>Offentlige overførsler pr. dansker uden for arbejdsmarkedet</t>
  </si>
  <si>
    <t>Privat finansiering af sundhedsvæsen: Offentlig, privat og samlet beskæftigelse</t>
  </si>
  <si>
    <t>Samlet beskæftigelse i sundhedsvæsnet</t>
  </si>
  <si>
    <t>Offentlig beskæftigelse</t>
  </si>
  <si>
    <t>Privat beskæftigelse</t>
  </si>
  <si>
    <t>Beskæftigelse i offentligt og privat sundhedsvæsen</t>
  </si>
  <si>
    <t>Beregninger udført med anvendelse af Reform, www.statistikbanken.dk, tabel NABB69 og egne beregninger</t>
  </si>
  <si>
    <t>Privatisering af uddannelse: Offentlig, privat og samlet beskæftigelse</t>
  </si>
  <si>
    <t xml:space="preserve"> Beregninger udført med anvendelse af Reform</t>
  </si>
  <si>
    <t>Figur 5.7</t>
  </si>
  <si>
    <t>Figur 5.8</t>
  </si>
  <si>
    <t>Figur 5.9</t>
  </si>
  <si>
    <t>Figur 5.10</t>
  </si>
  <si>
    <t xml:space="preserve">Danmarks Statistiks registre og egne beregninger </t>
  </si>
  <si>
    <t xml:space="preserve">Andelen af hhv. 5.000 og 10.000 elever med højest gennemsnit på en årgang, som bliver uddannet som lærer </t>
  </si>
  <si>
    <t xml:space="preserve">Gym afgangsår </t>
  </si>
  <si>
    <t>Folkeskolelærere i top 5.000</t>
  </si>
  <si>
    <t>Antal i alt top 5.000</t>
  </si>
  <si>
    <t>Andel i top 5.000</t>
  </si>
  <si>
    <t>Folkeskolelærere i top 10.000</t>
  </si>
  <si>
    <t>Antal i alt top 10.000</t>
  </si>
  <si>
    <t>Andel i top 10.000</t>
  </si>
  <si>
    <t xml:space="preserve">Andelen af undervisere i folkeskolen uden læreruddannelse </t>
  </si>
  <si>
    <t xml:space="preserve">Danmarks Statistiks registre og egne beregninger. </t>
  </si>
  <si>
    <t>År</t>
  </si>
  <si>
    <t>Andel personer, som arbejder i folkeskolen uden en læreruddannelse</t>
  </si>
  <si>
    <t>Danmarks Statistiks registre og egne beregninger.</t>
  </si>
  <si>
    <t>Andelen af uddannede skolelærere, som arbejder i folkeskolen i årene efter endt uddannelse</t>
  </si>
  <si>
    <t xml:space="preserve">Afslutningsår </t>
  </si>
  <si>
    <t xml:space="preserve">Andelen af uddannede folkeskolelærere, som arbejder i folkeskolen (betinget på offentlig sektor) </t>
  </si>
  <si>
    <t>Lærernes matematiske færdigheder</t>
  </si>
  <si>
    <t>Lærere</t>
  </si>
  <si>
    <t>Lærer</t>
  </si>
  <si>
    <t>College</t>
  </si>
  <si>
    <t>Indeks</t>
  </si>
  <si>
    <t>Chile</t>
  </si>
  <si>
    <t>Italien</t>
  </si>
  <si>
    <t>Tyrkiet</t>
  </si>
  <si>
    <t>Polen</t>
  </si>
  <si>
    <t>Israel</t>
  </si>
  <si>
    <t>Litauen</t>
  </si>
  <si>
    <t>Tjekkiet</t>
  </si>
  <si>
    <t>Spanien</t>
  </si>
  <si>
    <t>Østrig</t>
  </si>
  <si>
    <t>Grækenland</t>
  </si>
  <si>
    <t>Slovakiet</t>
  </si>
  <si>
    <t>USA</t>
  </si>
  <si>
    <t>Holland</t>
  </si>
  <si>
    <t>Estland</t>
  </si>
  <si>
    <t>Korea</t>
  </si>
  <si>
    <t>Norge</t>
  </si>
  <si>
    <t>Canada</t>
  </si>
  <si>
    <t>Belgien</t>
  </si>
  <si>
    <t>Irland</t>
  </si>
  <si>
    <t>Cypern</t>
  </si>
  <si>
    <t>Slovenien</t>
  </si>
  <si>
    <t>New Zealand</t>
  </si>
  <si>
    <t>Singapore</t>
  </si>
  <si>
    <t>Frankrig</t>
  </si>
  <si>
    <t>Finland</t>
  </si>
  <si>
    <t>Japan</t>
  </si>
  <si>
    <t>Andelen af uddannede sygeplejersker, som arbejder som sygeplejersker i den offentlige sektor</t>
  </si>
  <si>
    <t>OECD’s PIAAC-database og egne beregninger.</t>
  </si>
  <si>
    <t xml:space="preserve">Sygeplejerskernes matematiske færdigheder </t>
  </si>
  <si>
    <t>Sygeplejersker</t>
  </si>
  <si>
    <t xml:space="preserve">Personer med MVU eller LVU med første job i den offentlige sektor: Forskel i beskæftigelse i den offentlige sektor mellem fagligt stærkeste og svageste 20 pct. </t>
  </si>
  <si>
    <t xml:space="preserve">Forskel mellem fastholdelsen af 1. og 5. kvintil </t>
  </si>
  <si>
    <t xml:space="preserve">Middel </t>
  </si>
  <si>
    <t>Årgang 1997-2001</t>
  </si>
  <si>
    <t>Årgang 2002-2006</t>
  </si>
  <si>
    <t>Årgang 2007-2011</t>
  </si>
  <si>
    <t>Årgang 2012-2014</t>
  </si>
  <si>
    <t>Den gennemsnitlige forskel mellem 5. og 1. kvintil for udvalgte årgange fra 1997-2014</t>
  </si>
  <si>
    <t xml:space="preserve">Matematiske færdigheder hos offentlige ansatte med MVU/LVU </t>
  </si>
  <si>
    <t>cnt</t>
  </si>
  <si>
    <t>Numracy offentlig</t>
  </si>
  <si>
    <t>Numeracy privat</t>
  </si>
  <si>
    <t>Numeracy ratio</t>
  </si>
  <si>
    <t>Australien</t>
  </si>
  <si>
    <t xml:space="preserve">a.) Median for offentlige ansatte (MVU/LVU) </t>
  </si>
  <si>
    <t>b.) Median for offentlige ansatte ift. privat, MVU/LVU</t>
  </si>
  <si>
    <t xml:space="preserve">Bedømmelse af nærmeste leder og topleder, privat of offentlig sektor </t>
  </si>
  <si>
    <t>Spørgeskemaundersøgelse gennemført af Epinion for Kraka-Deloitte og egne beregninger.</t>
  </si>
  <si>
    <t>Min nærmeste leder gør et godt job</t>
  </si>
  <si>
    <t>Meget uenig</t>
  </si>
  <si>
    <t>Uenig</t>
  </si>
  <si>
    <t>Hverken enig eller uenig</t>
  </si>
  <si>
    <t>Enig</t>
  </si>
  <si>
    <t>Meget enig</t>
  </si>
  <si>
    <t>Uenig eller meget uenig</t>
  </si>
  <si>
    <t>Enig eller meget enig</t>
  </si>
  <si>
    <t>Offentlig sektor</t>
  </si>
  <si>
    <t>Privat sektor</t>
  </si>
  <si>
    <t>Topledelsen i min virksomhed/organisation gør et godt job</t>
  </si>
  <si>
    <t xml:space="preserve">Tid til arbejdsopgaver og jobtilfredshed, privat og offentlig sektor </t>
  </si>
  <si>
    <t>Jeg har i dagligdagen tid nok til at udføre mine arbejdsopgaver godt nok</t>
  </si>
  <si>
    <t>Jeg er alt i alt godt tilfreds med mit nuværende arbejde</t>
  </si>
  <si>
    <t>Tillid til velfærdsstaten i dag og for 10 år siden</t>
  </si>
  <si>
    <t>Kilde: Spørgeskemaundersøgelse gennemført af Epinion for Kraka-Deloitte og egne beregninger.</t>
  </si>
  <si>
    <t>I meget høj grad</t>
  </si>
  <si>
    <t>I høj grad</t>
  </si>
  <si>
    <t>Nogenlunde</t>
  </si>
  <si>
    <t>I lav grad</t>
  </si>
  <si>
    <t>I meget lav grad</t>
  </si>
  <si>
    <t>Tillid til velfærdsstaten i dag</t>
  </si>
  <si>
    <t>Meget højere tillid end for 10 år siden</t>
  </si>
  <si>
    <t>Højere tillid end for 10 år siden</t>
  </si>
  <si>
    <t>Samme tillid som for 10 år siden</t>
  </si>
  <si>
    <t>Lavere tillid end for 10 år siden</t>
  </si>
  <si>
    <t>Meget lavere tillid end for 10 år siden</t>
  </si>
  <si>
    <t>Tillid til velfærdsstaten ift. for 10 år siden</t>
  </si>
  <si>
    <t xml:space="preserve">Oplevet kvalitetsændring de seneste 10 år </t>
  </si>
  <si>
    <t>Meget lavere end for 10 år siden</t>
  </si>
  <si>
    <t>Lavere end for 10 år siden</t>
  </si>
  <si>
    <t>På samme niveau som for 10 år siden</t>
  </si>
  <si>
    <t>Højere end for 10 år siden</t>
  </si>
  <si>
    <t>Meget højere end for 10 år siden</t>
  </si>
  <si>
    <t>Vuggestuer og børnehaver</t>
  </si>
  <si>
    <t>Ældreplejen</t>
  </si>
  <si>
    <t/>
  </si>
  <si>
    <t>Danskernes syn på arbejdstid vs. økonomisk velstand, 2019</t>
  </si>
  <si>
    <t>Andel</t>
  </si>
  <si>
    <t>30 timer/uge og velstand ned med 20 pct.</t>
  </si>
  <si>
    <t>35 timer/uge og velstand ned med 5 pct.</t>
  </si>
  <si>
    <t>37 timer/uge og velstand uændret</t>
  </si>
  <si>
    <t>39 timer/uge og velstand op med 5 pct.</t>
  </si>
  <si>
    <t>44 timer/uge og velstand op med 20 pct.</t>
  </si>
  <si>
    <t>Antal</t>
  </si>
  <si>
    <t>Hvordan mener du, at arbejdstid og økonomisk velstand bør afvejes?</t>
  </si>
  <si>
    <t xml:space="preserve">Danskernes syn på offentlig vs. privat sektor </t>
  </si>
  <si>
    <t>Den øgede velstand bør udelukkende forvaltes privat</t>
  </si>
  <si>
    <t xml:space="preserve">Den øgede velstand bør primært forvaltes privat </t>
  </si>
  <si>
    <t>Den øgede velstand bør forvaltes ligeligt privat og offentligt</t>
  </si>
  <si>
    <t xml:space="preserve">Den øgede velstand bør primært forvaltes offentligt </t>
  </si>
  <si>
    <t xml:space="preserve">Den øgede velstand bør udelukkende forvaltes offentligt </t>
  </si>
  <si>
    <t>Besvarelser i alt</t>
  </si>
  <si>
    <t>Siden årtusindskiftet har velstanden været stigende, og som samfund er vi blevet rigere. Hvordan mener du, den øgede velstand bør forvaltes?</t>
  </si>
  <si>
    <t xml:space="preserve">Hvordan bør det offentlige samlet set spare 10 mia.? </t>
  </si>
  <si>
    <t>Q80</t>
  </si>
  <si>
    <t>Q9_1</t>
  </si>
  <si>
    <t>Q9_2</t>
  </si>
  <si>
    <t>Q9_3</t>
  </si>
  <si>
    <t>Q9_4</t>
  </si>
  <si>
    <t>Q9_5</t>
  </si>
  <si>
    <t>Q10_1</t>
  </si>
  <si>
    <t>Q10_2</t>
  </si>
  <si>
    <t>Q10_3</t>
  </si>
  <si>
    <t>Q10_4</t>
  </si>
  <si>
    <t>Q11_1</t>
  </si>
  <si>
    <t>Q11_2</t>
  </si>
  <si>
    <t>Q11_3</t>
  </si>
  <si>
    <t>Q11_4</t>
  </si>
  <si>
    <t>Q11_5</t>
  </si>
  <si>
    <t>Q11_6</t>
  </si>
  <si>
    <t>Q11_7</t>
  </si>
  <si>
    <t>Sundhedsvæsen</t>
  </si>
  <si>
    <t>Sygdom og invaliditet</t>
  </si>
  <si>
    <t>Alderdom</t>
  </si>
  <si>
    <t>Familie og børn</t>
  </si>
  <si>
    <t>Arbejdsløshed</t>
  </si>
  <si>
    <t>Bolig</t>
  </si>
  <si>
    <t>Folkeskole</t>
  </si>
  <si>
    <t>Ungdomsuddannelser</t>
  </si>
  <si>
    <t>Videregående- og øvrig undervisning</t>
  </si>
  <si>
    <t>Fritid</t>
  </si>
  <si>
    <t>Ulandsbistand</t>
  </si>
  <si>
    <t>Forskning</t>
  </si>
  <si>
    <t>Forsvar</t>
  </si>
  <si>
    <t>Offentlig orden og sikkerhed</t>
  </si>
  <si>
    <t>Transport</t>
  </si>
  <si>
    <t>Erhvervsrettede udgifter</t>
  </si>
  <si>
    <t>Miljøbeskyttelse</t>
  </si>
  <si>
    <t>Kr beløb - hvordan skal 10 mia fordeles??</t>
  </si>
  <si>
    <t>sum</t>
  </si>
  <si>
    <t>mia</t>
  </si>
  <si>
    <t>Videreg. og øvrig undervisning</t>
  </si>
  <si>
    <t>Område</t>
  </si>
  <si>
    <t>Q80_vaegtet</t>
  </si>
  <si>
    <t>Q9_1_vaegtet</t>
  </si>
  <si>
    <t>Q9_2_vaegtet</t>
  </si>
  <si>
    <t>Q9_3_vaegtet</t>
  </si>
  <si>
    <t>Q9_4_vaegtet</t>
  </si>
  <si>
    <t>Q9_5_vaegtet</t>
  </si>
  <si>
    <t>Q10_1_vaegtet</t>
  </si>
  <si>
    <t>Q10_2_vaegtet</t>
  </si>
  <si>
    <t>Q10_3_vaegtet</t>
  </si>
  <si>
    <t>Q10_4_vaegtet</t>
  </si>
  <si>
    <t>Q11_1_vaegtet</t>
  </si>
  <si>
    <t>Q11_2_vaegtet</t>
  </si>
  <si>
    <t>Q11_3_vaegtet</t>
  </si>
  <si>
    <t>Q11_4_vaegtet</t>
  </si>
  <si>
    <t>Q11_5_vaegtet</t>
  </si>
  <si>
    <t>Q11_6_vaegtet</t>
  </si>
  <si>
    <t>Q11_7_vaegtet</t>
  </si>
  <si>
    <t>besparelse i pct  (ved 10 mia)</t>
  </si>
  <si>
    <t>Relativ besparelse af området (fordeling af 10 mia. på poster ift. områdets størrelse)</t>
  </si>
  <si>
    <t xml:space="preserve">Mia. kr. </t>
  </si>
  <si>
    <t>Kilde: European Social Survey og egne beregninger.</t>
  </si>
  <si>
    <t>Riot-indeks, 2016</t>
  </si>
  <si>
    <t xml:space="preserve">Kun lande, som er med i 2016 (udover DK) </t>
  </si>
  <si>
    <t>Norway</t>
  </si>
  <si>
    <t>Switzerland</t>
  </si>
  <si>
    <t>Schweiz</t>
  </si>
  <si>
    <t>Netherlands</t>
  </si>
  <si>
    <t>Luxembourg</t>
  </si>
  <si>
    <t>Sweden</t>
  </si>
  <si>
    <t>Denmark</t>
  </si>
  <si>
    <t>Belgium</t>
  </si>
  <si>
    <t>Island</t>
  </si>
  <si>
    <t>Iceland</t>
  </si>
  <si>
    <t>Germany</t>
  </si>
  <si>
    <t>United Kingdom</t>
  </si>
  <si>
    <t>Estonia</t>
  </si>
  <si>
    <t>Austria</t>
  </si>
  <si>
    <t>Ireland</t>
  </si>
  <si>
    <t>Czech Republic</t>
  </si>
  <si>
    <t>Lithuania</t>
  </si>
  <si>
    <t>Ungarn</t>
  </si>
  <si>
    <t>Hungary</t>
  </si>
  <si>
    <t>Portugal</t>
  </si>
  <si>
    <t xml:space="preserve">Frankrig </t>
  </si>
  <si>
    <t>France</t>
  </si>
  <si>
    <t>Spain</t>
  </si>
  <si>
    <t>Rusland</t>
  </si>
  <si>
    <t>Russia</t>
  </si>
  <si>
    <t>Slovenia</t>
  </si>
  <si>
    <t>Poland</t>
  </si>
  <si>
    <t>Italy</t>
  </si>
  <si>
    <t>Slovak Republic</t>
  </si>
  <si>
    <t>Cyprus</t>
  </si>
  <si>
    <t>Turkey</t>
  </si>
  <si>
    <t>Croatia</t>
  </si>
  <si>
    <t>Bulgaria</t>
  </si>
  <si>
    <t>Ukraine</t>
  </si>
  <si>
    <t>Greece</t>
  </si>
  <si>
    <t>Figur 2.11</t>
  </si>
  <si>
    <t xml:space="preserve">Sammenhæng mellem velstand og  ulighed </t>
  </si>
  <si>
    <t>Kilde: European Social Survey, OECD, Verdensbanken og egne beregninger.</t>
  </si>
  <si>
    <t>GINIindexres</t>
  </si>
  <si>
    <t>RIOTres</t>
  </si>
  <si>
    <t>rgdpcapres</t>
  </si>
  <si>
    <t>Land</t>
  </si>
  <si>
    <t>Lande nr</t>
  </si>
  <si>
    <t>Danmark er rangeret højt i forskellige internationale sammenligninger af erhvervslivets rammevilkår</t>
  </si>
  <si>
    <t>Diverse undersøgelser</t>
  </si>
  <si>
    <t>Danmarks score i internationale sammenligninger</t>
  </si>
  <si>
    <t>For alle undersøgelser er den seneste score valgt</t>
  </si>
  <si>
    <t>Baggrundsdata</t>
  </si>
  <si>
    <t>Rapportår</t>
  </si>
  <si>
    <t>Global Competitiveness Index</t>
  </si>
  <si>
    <t>Ease of Doing Business</t>
  </si>
  <si>
    <t>Best Countries for Business</t>
  </si>
  <si>
    <t xml:space="preserve">Index of Economic Freedom </t>
  </si>
  <si>
    <t>Global Entrepreneurship Index</t>
  </si>
  <si>
    <t>International Property Rights Index</t>
  </si>
  <si>
    <t>Corruption Perception Index</t>
  </si>
  <si>
    <t>Human Development Index</t>
  </si>
  <si>
    <t xml:space="preserve">Offentlig reguleringsbyrde </t>
  </si>
  <si>
    <t xml:space="preserve">Arbejdsstyrkens geografiske mobilitet </t>
  </si>
  <si>
    <t xml:space="preserve">Opstart af virksomhed </t>
  </si>
  <si>
    <t xml:space="preserve">Evne til at tiltrække udenlandsk arbejdskraft </t>
  </si>
  <si>
    <t xml:space="preserve">Organiseret kriminalitet </t>
  </si>
  <si>
    <t>Eksempler på rammevilkår, hvor Danmark scorer lavt</t>
  </si>
  <si>
    <t>World Economic Forum (2018) og World Bank Group (2019).</t>
  </si>
  <si>
    <t>Tilfredse virksomheder fra undersøgelsen</t>
  </si>
  <si>
    <t>Utilfredse og hverken/eller virksomheder fra undersøgelsen</t>
  </si>
  <si>
    <t>Alle virksomheder i DK</t>
  </si>
  <si>
    <t>Flyttet</t>
  </si>
  <si>
    <t>Ophørt</t>
  </si>
  <si>
    <t>Andel af virksomhederne, som er flyttet eller ophørt året efter</t>
  </si>
  <si>
    <t>DI, Danmarks Statistiks registre og egne beregninger.</t>
  </si>
  <si>
    <t>Fra 25. til 75. percentil</t>
  </si>
  <si>
    <t>Mere konkurrenceudsættelse</t>
  </si>
  <si>
    <t>Lavere dækningsafgift</t>
  </si>
  <si>
    <t>Lavere grundskyld</t>
  </si>
  <si>
    <t>Lavere kommuneskat</t>
  </si>
  <si>
    <t>Højere serviceniveau</t>
  </si>
  <si>
    <t>Kommunale rammevilkårs betydning for virksomhedernes tilfredshed</t>
  </si>
  <si>
    <t>DI, Danmarks Statistiks registre, www.noegletal.dk og egne beregninger.</t>
  </si>
  <si>
    <t>Gennemsnitlig sagsbehandlingstid ved 1. instans i sager mellem to civile parter</t>
  </si>
  <si>
    <t>Rumænien</t>
  </si>
  <si>
    <t>Letland</t>
  </si>
  <si>
    <t>Kroatien</t>
  </si>
  <si>
    <t>Malta</t>
  </si>
  <si>
    <t>b)</t>
  </si>
  <si>
    <t>EU</t>
  </si>
  <si>
    <t>Europa-Kommissionen (2019), The EU Justice Scoreboard Quantitative Data 2015-2017 og egne beregninger.</t>
  </si>
  <si>
    <t>Udgifter til domstolene og antal indkomne sager i EU-lande, 2017</t>
  </si>
  <si>
    <t>Eurostat, tabel ”nama_10_gdp” og ”sdg_16_30”, Europa-Kommissionen (2019) og egne beregninger.</t>
  </si>
  <si>
    <t xml:space="preserve">a) </t>
  </si>
  <si>
    <t xml:space="preserve">Storbritannien </t>
  </si>
  <si>
    <t xml:space="preserve">Ungarn </t>
  </si>
  <si>
    <t>Bulgarien</t>
  </si>
  <si>
    <t xml:space="preserve">Danmark </t>
  </si>
  <si>
    <t>Figur 4.7</t>
  </si>
  <si>
    <t>Virksomhedernes vurdering af dommernes og domstolenes uafhængighed, 2019</t>
  </si>
  <si>
    <t xml:space="preserve">Europa-Kommissionen (2019). </t>
  </si>
  <si>
    <t xml:space="preserve">Ved ikke </t>
  </si>
  <si>
    <t xml:space="preserve">Meget dårlig </t>
  </si>
  <si>
    <t xml:space="preserve">Rimelig dårlig </t>
  </si>
  <si>
    <t xml:space="preserve">Rimelig god </t>
  </si>
  <si>
    <t xml:space="preserve">Meget god </t>
  </si>
  <si>
    <t>Erhvervsindkomst</t>
  </si>
  <si>
    <t>Egen bruttoindkomst</t>
  </si>
  <si>
    <t>Samlet bruttoindkomst</t>
  </si>
  <si>
    <t>Disponibel indkomst</t>
  </si>
  <si>
    <t>1990-92</t>
  </si>
  <si>
    <t>1991-93</t>
  </si>
  <si>
    <t>1992-94</t>
  </si>
  <si>
    <t>1993-95</t>
  </si>
  <si>
    <t>1994-96</t>
  </si>
  <si>
    <t>1995-97</t>
  </si>
  <si>
    <t>1996-98</t>
  </si>
  <si>
    <t>1997-99</t>
  </si>
  <si>
    <t>1998-00</t>
  </si>
  <si>
    <t>1999-01</t>
  </si>
  <si>
    <t>2000-02</t>
  </si>
  <si>
    <t>2001-03</t>
  </si>
  <si>
    <t>2002-04</t>
  </si>
  <si>
    <t>2003-05</t>
  </si>
  <si>
    <t>2004-06</t>
  </si>
  <si>
    <t>2005-07</t>
  </si>
  <si>
    <t>2006-08</t>
  </si>
  <si>
    <t>2007-09</t>
  </si>
  <si>
    <t>2008-10</t>
  </si>
  <si>
    <t>2009-11</t>
  </si>
  <si>
    <t>2010-12</t>
  </si>
  <si>
    <t>2011-13</t>
  </si>
  <si>
    <t>2012-14</t>
  </si>
  <si>
    <t>2013-15</t>
  </si>
  <si>
    <t>2014-16</t>
  </si>
  <si>
    <t>2015-17</t>
  </si>
  <si>
    <t>Antal generationer</t>
  </si>
  <si>
    <t>Forældre/barn</t>
  </si>
  <si>
    <t>Far/barn</t>
  </si>
  <si>
    <t>Mor/barn</t>
  </si>
  <si>
    <t xml:space="preserve">Egen bruttoindkomst </t>
  </si>
  <si>
    <t>Formueindkomst</t>
  </si>
  <si>
    <t>Lejeværdi af egen bolig</t>
  </si>
  <si>
    <t>Restindkomst</t>
  </si>
  <si>
    <t>Lønkvote i Danmark</t>
  </si>
  <si>
    <t>www.statistikbanken.dk, tabel NAHL2 og egne beregninger</t>
  </si>
  <si>
    <t>Lavtlønnede</t>
  </si>
  <si>
    <t>Lønkvote ift. BFI</t>
  </si>
  <si>
    <t>Gennemsnitlig lønkvote 1970-2018</t>
  </si>
  <si>
    <t>Real lønudvikling</t>
  </si>
  <si>
    <t>Figur 6.7</t>
  </si>
  <si>
    <t>Figur 6.8</t>
  </si>
  <si>
    <t>5. percentil</t>
  </si>
  <si>
    <t>10. percentil</t>
  </si>
  <si>
    <t>Median</t>
  </si>
  <si>
    <t>Gennemsnit</t>
  </si>
  <si>
    <t>90. percentil</t>
  </si>
  <si>
    <t>95. percentil</t>
  </si>
  <si>
    <t>Area lav</t>
  </si>
  <si>
    <t>Area høj</t>
  </si>
  <si>
    <t>Udvikling i forholdet mellem højeste og laveste lønninger</t>
  </si>
  <si>
    <t>Figur 6.10</t>
  </si>
  <si>
    <t>Figur 6.9</t>
  </si>
  <si>
    <t>Andel af lønmodtagerne der er lavtlønnede</t>
  </si>
  <si>
    <t>Økonomi- og Indenrigsministeriet og egne beregninger</t>
  </si>
  <si>
    <t>https://stats.oecd.org/, tabel "Earnings: Gross earnings: decile ratios" og egne beregninger</t>
  </si>
  <si>
    <t>a) For aldersgrupper</t>
  </si>
  <si>
    <t>Uddannelse</t>
  </si>
  <si>
    <t>Børne- og socialområdet mv.</t>
  </si>
  <si>
    <t>Plejeområdet</t>
  </si>
  <si>
    <t>b) For indkomstdeciler</t>
  </si>
  <si>
    <t>1. decil</t>
  </si>
  <si>
    <t>2. decil</t>
  </si>
  <si>
    <t>3. decil</t>
  </si>
  <si>
    <t>4. decil</t>
  </si>
  <si>
    <t>5. decil</t>
  </si>
  <si>
    <t>6. decil</t>
  </si>
  <si>
    <t>7. decil</t>
  </si>
  <si>
    <t>8. decil</t>
  </si>
  <si>
    <t>9. decil</t>
  </si>
  <si>
    <t>10. decil</t>
  </si>
  <si>
    <t>Sundhedsområdet</t>
  </si>
  <si>
    <t>Figur 6.11</t>
  </si>
  <si>
    <t>Individuel offentlig service, pr. person fordel på aldersgrupper og indkomst, 2014</t>
  </si>
  <si>
    <t>Effekt af offentlig service på Gini-koefficienten</t>
  </si>
  <si>
    <t>Figur 6.12</t>
  </si>
  <si>
    <t>Gini</t>
  </si>
  <si>
    <t>Monetær disp. indkomst</t>
  </si>
  <si>
    <t>Disp. indk., inkl. off. service</t>
  </si>
  <si>
    <t>Disp. indk., inkl. off. service, forsikringsværdi</t>
  </si>
  <si>
    <t>1970</t>
  </si>
  <si>
    <t>Fin kategorisering</t>
  </si>
  <si>
    <t>mia.kr.</t>
  </si>
  <si>
    <t>Gruppering, grov</t>
  </si>
  <si>
    <t>Sygdom mv.</t>
  </si>
  <si>
    <t>Fritid, kultur og religion</t>
  </si>
  <si>
    <t>Øvrig undervisning</t>
  </si>
  <si>
    <t>Off. orden og sikkerhed</t>
  </si>
  <si>
    <t>Øvrig</t>
  </si>
  <si>
    <t>Sum</t>
  </si>
  <si>
    <t>statistikbanken.dk (COFOG)</t>
  </si>
  <si>
    <t>Base Values</t>
  </si>
  <si>
    <t>Element Values</t>
  </si>
  <si>
    <t>Label Spaces</t>
  </si>
  <si>
    <t>Connector 1</t>
  </si>
  <si>
    <t>Connector 2</t>
  </si>
  <si>
    <t>Connector 3</t>
  </si>
  <si>
    <t>Connector 4</t>
  </si>
  <si>
    <t xml:space="preserve">Overførsler og investeringer mv. </t>
  </si>
  <si>
    <t xml:space="preserve">Grundskole </t>
  </si>
  <si>
    <t>Figurdata</t>
  </si>
  <si>
    <t>Daginst.</t>
  </si>
  <si>
    <t>Læge</t>
  </si>
  <si>
    <t>Ungd.udd.</t>
  </si>
  <si>
    <t>Videreg. udd.</t>
  </si>
  <si>
    <t>Statistikbanken.dk (SYGP1), (HFUDD10), (BOERN2), (FOLK1A),</t>
  </si>
  <si>
    <t xml:space="preserve">statistikbanken.dk (NOF1), (OFF29) </t>
  </si>
  <si>
    <t>Landekode</t>
  </si>
  <si>
    <t>Off. Forbrug</t>
  </si>
  <si>
    <t>BNP</t>
  </si>
  <si>
    <t>OECD.Stat</t>
  </si>
  <si>
    <t>Dataset 1. Gross Domestic Product (GDP)</t>
  </si>
  <si>
    <t>BNP (h.akse)</t>
  </si>
  <si>
    <t>Offentlig service (h.akse)</t>
  </si>
  <si>
    <t>Individuel off. service</t>
  </si>
  <si>
    <t>Kollektiv off. service</t>
  </si>
  <si>
    <t xml:space="preserve">Overførsler, invest. mv. </t>
  </si>
  <si>
    <t>Samlede off. udgifter</t>
  </si>
  <si>
    <t>Individuelt offentligt forbrug</t>
  </si>
  <si>
    <t>Kollektivt offentligt forbrug</t>
  </si>
  <si>
    <t>Statistikbanken.dk  (OFF3)</t>
  </si>
  <si>
    <t xml:space="preserve">OECD.stat dataset: 1. (GDP), dataset: 11. (COFOG)  </t>
  </si>
  <si>
    <t>b) anvendelse af kollektiv service</t>
  </si>
  <si>
    <t>Sociale udgifter</t>
  </si>
  <si>
    <t>Uddannelse, fritid og kultur</t>
  </si>
  <si>
    <t>Sundhed</t>
  </si>
  <si>
    <t>Generelle offentlige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</si>
</sst>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.00_)_ ;_ * \(#,##0.00\)_ ;_ * &quot;-&quot;??_)_ ;_ @_ "/>
    <numFmt numFmtId="166" formatCode="0.0"/>
    <numFmt numFmtId="167" formatCode="_ * #,##0_ ;_ * \-#,##0_ ;_ * &quot;-&quot;??_ ;_ @_ "/>
    <numFmt numFmtId="168" formatCode="0.000"/>
    <numFmt numFmtId="169" formatCode="_-* #,##0_-;\-* #,##0_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14"/>
      <color rgb="FF1D3234"/>
      <name val="Arial"/>
      <family val="2"/>
    </font>
    <font>
      <b/>
      <sz val="12"/>
      <color rgb="FF333333"/>
      <name val="Arial"/>
      <family val="2"/>
    </font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8.5"/>
      <color theme="0"/>
      <name val="Arial"/>
      <family val="2"/>
    </font>
    <font>
      <sz val="8"/>
      <name val="Verdana"/>
      <family val="2"/>
    </font>
    <font>
      <u/>
      <sz val="8"/>
      <name val="Verdana"/>
      <family val="2"/>
    </font>
    <font>
      <b/>
      <sz val="16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8.5"/>
      <color theme="1"/>
      <name val="Arial"/>
      <family val="2"/>
    </font>
    <font>
      <b/>
      <sz val="8"/>
      <color theme="1"/>
      <name val="Verdana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222222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 "/>
    </font>
    <font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86BC25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6">
    <xf numFmtId="0" fontId="0" fillId="0" borderId="0"/>
    <xf numFmtId="0" fontId="3" fillId="0" borderId="0" applyNumberFormat="0" applyBorder="0" applyAlignment="0"/>
    <xf numFmtId="164" fontId="3" fillId="0" borderId="0" applyFont="0" applyFill="0" applyBorder="0" applyAlignment="0" applyProtection="0"/>
    <xf numFmtId="0" fontId="3" fillId="0" borderId="0" applyNumberFormat="0" applyBorder="0" applyAlignment="0"/>
    <xf numFmtId="0" fontId="1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8" fillId="0" borderId="0"/>
    <xf numFmtId="0" fontId="52" fillId="0" borderId="0" applyNumberFormat="0" applyFill="0" applyBorder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0" applyNumberFormat="0" applyBorder="0" applyAlignment="0" applyProtection="0"/>
    <xf numFmtId="0" fontId="57" fillId="6" borderId="0" applyNumberFormat="0" applyBorder="0" applyAlignment="0" applyProtection="0"/>
    <xf numFmtId="0" fontId="58" fillId="7" borderId="0" applyNumberFormat="0" applyBorder="0" applyAlignment="0" applyProtection="0"/>
    <xf numFmtId="0" fontId="59" fillId="8" borderId="5" applyNumberFormat="0" applyAlignment="0" applyProtection="0"/>
    <xf numFmtId="0" fontId="60" fillId="9" borderId="6" applyNumberFormat="0" applyAlignment="0" applyProtection="0"/>
    <xf numFmtId="0" fontId="61" fillId="9" borderId="5" applyNumberFormat="0" applyAlignment="0" applyProtection="0"/>
    <xf numFmtId="0" fontId="62" fillId="0" borderId="7" applyNumberFormat="0" applyFill="0" applyAlignment="0" applyProtection="0"/>
    <xf numFmtId="0" fontId="13" fillId="10" borderId="8" applyNumberFormat="0" applyAlignment="0" applyProtection="0"/>
    <xf numFmtId="0" fontId="6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64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0" borderId="0"/>
    <xf numFmtId="0" fontId="5" fillId="0" borderId="0"/>
    <xf numFmtId="0" fontId="7" fillId="0" borderId="0"/>
    <xf numFmtId="0" fontId="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7" fillId="0" borderId="0"/>
    <xf numFmtId="0" fontId="5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8">
    <xf numFmtId="0" fontId="0" fillId="0" borderId="0" xfId="0"/>
    <xf numFmtId="0" fontId="3" fillId="0" borderId="0" xfId="1" applyFill="1" applyProtection="1"/>
    <xf numFmtId="166" fontId="3" fillId="0" borderId="0" xfId="1" applyNumberFormat="1" applyFill="1" applyProtection="1"/>
    <xf numFmtId="0" fontId="0" fillId="0" borderId="0" xfId="0" applyFill="1"/>
    <xf numFmtId="0" fontId="4" fillId="0" borderId="0" xfId="1" applyFont="1" applyFill="1" applyProtection="1"/>
    <xf numFmtId="2" fontId="3" fillId="0" borderId="0" xfId="1" applyNumberFormat="1" applyFill="1" applyProtection="1"/>
    <xf numFmtId="0" fontId="3" fillId="0" borderId="0" xfId="1" applyFont="1" applyFill="1" applyProtection="1"/>
    <xf numFmtId="0" fontId="2" fillId="0" borderId="0" xfId="0" applyFont="1"/>
    <xf numFmtId="2" fontId="0" fillId="0" borderId="0" xfId="0" applyNumberFormat="1"/>
    <xf numFmtId="1" fontId="3" fillId="0" borderId="0" xfId="1" applyNumberFormat="1" applyFill="1" applyProtection="1"/>
    <xf numFmtId="0" fontId="0" fillId="0" borderId="0" xfId="0" applyFont="1"/>
    <xf numFmtId="0" fontId="3" fillId="0" borderId="0" xfId="1" applyFill="1" applyAlignment="1" applyProtection="1">
      <alignment horizontal="right"/>
    </xf>
    <xf numFmtId="0" fontId="0" fillId="0" borderId="0" xfId="0" applyFont="1" applyFill="1"/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wrapText="1"/>
    </xf>
    <xf numFmtId="0" fontId="7" fillId="0" borderId="0" xfId="7"/>
    <xf numFmtId="0" fontId="8" fillId="0" borderId="0" xfId="7" applyFont="1"/>
    <xf numFmtId="0" fontId="7" fillId="0" borderId="0" xfId="7" applyFill="1"/>
    <xf numFmtId="0" fontId="9" fillId="0" borderId="0" xfId="0" applyFont="1" applyFill="1" applyAlignment="1">
      <alignment vertical="center" wrapText="1"/>
    </xf>
    <xf numFmtId="2" fontId="0" fillId="0" borderId="0" xfId="0" applyNumberFormat="1" applyFill="1"/>
    <xf numFmtId="2" fontId="5" fillId="0" borderId="0" xfId="5" applyNumberFormat="1" applyFill="1"/>
    <xf numFmtId="2" fontId="5" fillId="0" borderId="0" xfId="5" applyNumberFormat="1"/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8" applyFont="1"/>
    <xf numFmtId="0" fontId="7" fillId="0" borderId="0" xfId="8"/>
    <xf numFmtId="0" fontId="12" fillId="0" borderId="0" xfId="0" applyFont="1"/>
    <xf numFmtId="0" fontId="2" fillId="0" borderId="0" xfId="0" applyFont="1" applyBorder="1"/>
    <xf numFmtId="0" fontId="5" fillId="0" borderId="0" xfId="5" applyFont="1"/>
    <xf numFmtId="0" fontId="5" fillId="0" borderId="0" xfId="5"/>
    <xf numFmtId="0" fontId="16" fillId="2" borderId="0" xfId="0" applyFont="1" applyFill="1"/>
    <xf numFmtId="0" fontId="14" fillId="2" borderId="0" xfId="0" applyFont="1" applyFill="1"/>
    <xf numFmtId="166" fontId="0" fillId="0" borderId="0" xfId="0" applyNumberFormat="1"/>
    <xf numFmtId="0" fontId="13" fillId="2" borderId="0" xfId="0" applyFont="1" applyFill="1"/>
    <xf numFmtId="0" fontId="0" fillId="2" borderId="0" xfId="0" applyFill="1"/>
    <xf numFmtId="0" fontId="20" fillId="2" borderId="0" xfId="1" applyFont="1" applyFill="1" applyProtection="1"/>
    <xf numFmtId="0" fontId="21" fillId="2" borderId="0" xfId="1" applyFont="1" applyFill="1" applyProtection="1"/>
    <xf numFmtId="1" fontId="21" fillId="2" borderId="0" xfId="1" applyNumberFormat="1" applyFont="1" applyFill="1" applyProtection="1"/>
    <xf numFmtId="0" fontId="21" fillId="2" borderId="0" xfId="1" applyFont="1" applyFill="1" applyAlignment="1" applyProtection="1">
      <alignment horizontal="right"/>
    </xf>
    <xf numFmtId="0" fontId="20" fillId="2" borderId="0" xfId="7" applyFont="1" applyFill="1"/>
    <xf numFmtId="0" fontId="20" fillId="2" borderId="0" xfId="8" applyFont="1" applyFill="1"/>
    <xf numFmtId="0" fontId="22" fillId="2" borderId="0" xfId="0" applyFont="1" applyFill="1"/>
    <xf numFmtId="0" fontId="13" fillId="2" borderId="0" xfId="0" applyFont="1" applyFill="1" applyBorder="1"/>
    <xf numFmtId="0" fontId="19" fillId="0" borderId="0" xfId="13" applyFont="1"/>
    <xf numFmtId="0" fontId="19" fillId="0" borderId="0" xfId="0" applyFont="1"/>
    <xf numFmtId="0" fontId="14" fillId="2" borderId="0" xfId="0" applyFont="1" applyFill="1" applyAlignment="1"/>
    <xf numFmtId="0" fontId="5" fillId="0" borderId="0" xfId="14"/>
    <xf numFmtId="0" fontId="5" fillId="0" borderId="0" xfId="14" applyFont="1"/>
    <xf numFmtId="1" fontId="5" fillId="0" borderId="0" xfId="14" applyNumberFormat="1"/>
    <xf numFmtId="1" fontId="5" fillId="0" borderId="0" xfId="5" applyNumberFormat="1"/>
    <xf numFmtId="167" fontId="5" fillId="0" borderId="0" xfId="15" applyNumberFormat="1" applyFont="1"/>
    <xf numFmtId="1" fontId="0" fillId="0" borderId="0" xfId="0" applyNumberFormat="1"/>
    <xf numFmtId="0" fontId="24" fillId="2" borderId="0" xfId="0" applyFont="1" applyFill="1"/>
    <xf numFmtId="0" fontId="21" fillId="2" borderId="0" xfId="8" applyFont="1" applyFill="1"/>
    <xf numFmtId="0" fontId="14" fillId="2" borderId="0" xfId="0" applyFont="1" applyFill="1" applyAlignment="1">
      <alignment vertical="center"/>
    </xf>
    <xf numFmtId="0" fontId="19" fillId="0" borderId="0" xfId="13" quotePrefix="1" applyFont="1"/>
    <xf numFmtId="0" fontId="19" fillId="0" borderId="0" xfId="13" applyFont="1" applyFill="1"/>
    <xf numFmtId="0" fontId="19" fillId="0" borderId="0" xfId="13" quotePrefix="1" applyFont="1" applyFill="1"/>
    <xf numFmtId="1" fontId="0" fillId="0" borderId="0" xfId="0" applyNumberFormat="1" applyFill="1" applyProtection="1"/>
    <xf numFmtId="1" fontId="0" fillId="0" borderId="0" xfId="0" applyNumberFormat="1" applyFill="1" applyAlignment="1" applyProtection="1">
      <alignment horizontal="right"/>
    </xf>
    <xf numFmtId="1" fontId="4" fillId="0" borderId="0" xfId="0" applyNumberFormat="1" applyFont="1" applyFill="1" applyAlignment="1" applyProtection="1">
      <alignment horizontal="right"/>
    </xf>
    <xf numFmtId="0" fontId="25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top" wrapText="1"/>
    </xf>
    <xf numFmtId="0" fontId="27" fillId="2" borderId="0" xfId="0" applyFont="1" applyFill="1"/>
    <xf numFmtId="0" fontId="28" fillId="0" borderId="0" xfId="0" applyFont="1"/>
    <xf numFmtId="0" fontId="29" fillId="4" borderId="0" xfId="0" applyFont="1" applyFill="1" applyAlignment="1">
      <alignment vertical="center"/>
    </xf>
    <xf numFmtId="0" fontId="4" fillId="0" borderId="0" xfId="1" applyFont="1" applyFill="1" applyAlignment="1" applyProtection="1"/>
    <xf numFmtId="0" fontId="3" fillId="0" borderId="0" xfId="1" applyFont="1" applyFill="1" applyAlignment="1" applyProtection="1"/>
    <xf numFmtId="0" fontId="23" fillId="2" borderId="0" xfId="13" applyFill="1"/>
    <xf numFmtId="0" fontId="30" fillId="0" borderId="0" xfId="0" applyFont="1" applyFill="1"/>
    <xf numFmtId="0" fontId="31" fillId="4" borderId="0" xfId="0" applyFont="1" applyFill="1" applyAlignment="1">
      <alignment vertical="center" wrapText="1"/>
    </xf>
    <xf numFmtId="0" fontId="0" fillId="0" borderId="0" xfId="0"/>
    <xf numFmtId="166" fontId="32" fillId="0" borderId="0" xfId="0" applyNumberFormat="1" applyFont="1"/>
    <xf numFmtId="1" fontId="32" fillId="0" borderId="0" xfId="0" applyNumberFormat="1" applyFont="1"/>
    <xf numFmtId="166" fontId="32" fillId="0" borderId="0" xfId="0" quotePrefix="1" applyNumberFormat="1" applyFont="1"/>
    <xf numFmtId="0" fontId="35" fillId="0" borderId="0" xfId="0" applyFont="1" applyAlignment="1">
      <alignment vertical="center"/>
    </xf>
    <xf numFmtId="0" fontId="36" fillId="0" borderId="0" xfId="9" applyFont="1"/>
    <xf numFmtId="0" fontId="37" fillId="0" borderId="0" xfId="5" applyFont="1"/>
    <xf numFmtId="0" fontId="38" fillId="2" borderId="0" xfId="5" applyFont="1" applyFill="1"/>
    <xf numFmtId="0" fontId="39" fillId="0" borderId="0" xfId="9" applyFont="1"/>
    <xf numFmtId="0" fontId="40" fillId="0" borderId="0" xfId="5" applyFont="1"/>
    <xf numFmtId="0" fontId="33" fillId="0" borderId="0" xfId="5" applyFont="1"/>
    <xf numFmtId="0" fontId="34" fillId="2" borderId="0" xfId="5" applyFont="1" applyFill="1"/>
    <xf numFmtId="0" fontId="33" fillId="2" borderId="0" xfId="5" applyFont="1" applyFill="1"/>
    <xf numFmtId="0" fontId="40" fillId="2" borderId="0" xfId="5" applyFont="1" applyFill="1"/>
    <xf numFmtId="3" fontId="40" fillId="0" borderId="0" xfId="5" applyNumberFormat="1" applyFont="1"/>
    <xf numFmtId="0" fontId="33" fillId="2" borderId="0" xfId="1" applyFont="1" applyFill="1" applyProtection="1"/>
    <xf numFmtId="1" fontId="40" fillId="0" borderId="0" xfId="5" applyNumberFormat="1" applyFont="1"/>
    <xf numFmtId="0" fontId="1" fillId="0" borderId="0" xfId="0" applyFont="1"/>
    <xf numFmtId="0" fontId="41" fillId="0" borderId="0" xfId="0" applyFont="1" applyAlignment="1">
      <alignment vertical="center"/>
    </xf>
    <xf numFmtId="0" fontId="34" fillId="2" borderId="0" xfId="0" applyFont="1" applyFill="1"/>
    <xf numFmtId="0" fontId="42" fillId="2" borderId="0" xfId="5" applyFont="1" applyFill="1"/>
    <xf numFmtId="0" fontId="34" fillId="2" borderId="0" xfId="1" applyFont="1" applyFill="1" applyProtection="1"/>
    <xf numFmtId="0" fontId="42" fillId="0" borderId="0" xfId="5" applyFont="1"/>
    <xf numFmtId="0" fontId="37" fillId="0" borderId="0" xfId="10" applyFont="1"/>
    <xf numFmtId="0" fontId="36" fillId="0" borderId="0" xfId="11" applyFont="1"/>
    <xf numFmtId="0" fontId="38" fillId="2" borderId="0" xfId="10" applyFont="1" applyFill="1"/>
    <xf numFmtId="0" fontId="43" fillId="2" borderId="0" xfId="10" applyFont="1" applyFill="1"/>
    <xf numFmtId="0" fontId="44" fillId="2" borderId="0" xfId="11" applyFont="1" applyFill="1"/>
    <xf numFmtId="0" fontId="38" fillId="2" borderId="0" xfId="1" applyFont="1" applyFill="1" applyProtection="1"/>
    <xf numFmtId="0" fontId="43" fillId="2" borderId="0" xfId="5" applyFont="1" applyFill="1"/>
    <xf numFmtId="0" fontId="43" fillId="0" borderId="0" xfId="10" applyFont="1"/>
    <xf numFmtId="0" fontId="38" fillId="2" borderId="0" xfId="0" applyFont="1" applyFill="1"/>
    <xf numFmtId="0" fontId="45" fillId="2" borderId="0" xfId="1" applyFont="1" applyFill="1" applyProtection="1"/>
    <xf numFmtId="0" fontId="46" fillId="0" borderId="0" xfId="0" applyFont="1"/>
    <xf numFmtId="0" fontId="3" fillId="0" borderId="0" xfId="1"/>
    <xf numFmtId="1" fontId="3" fillId="0" borderId="0" xfId="1" applyNumberFormat="1" applyAlignment="1">
      <alignment horizontal="left"/>
    </xf>
    <xf numFmtId="1" fontId="3" fillId="0" borderId="0" xfId="1" applyNumberFormat="1" applyAlignment="1">
      <alignment horizontal="center"/>
    </xf>
    <xf numFmtId="2" fontId="3" fillId="0" borderId="0" xfId="1" applyNumberFormat="1" applyAlignment="1">
      <alignment horizontal="center"/>
    </xf>
    <xf numFmtId="0" fontId="49" fillId="0" borderId="0" xfId="1" applyFont="1"/>
    <xf numFmtId="1" fontId="3" fillId="0" borderId="0" xfId="1" applyNumberFormat="1"/>
    <xf numFmtId="167" fontId="3" fillId="0" borderId="0" xfId="1" applyNumberFormat="1"/>
    <xf numFmtId="167" fontId="0" fillId="0" borderId="0" xfId="2" applyNumberFormat="1" applyFont="1"/>
    <xf numFmtId="2" fontId="3" fillId="0" borderId="0" xfId="1" applyNumberFormat="1"/>
    <xf numFmtId="0" fontId="3" fillId="0" borderId="0" xfId="1" applyAlignment="1">
      <alignment horizontal="left"/>
    </xf>
    <xf numFmtId="166" fontId="3" fillId="0" borderId="0" xfId="1" applyNumberFormat="1"/>
    <xf numFmtId="0" fontId="3" fillId="0" borderId="0" xfId="3"/>
    <xf numFmtId="2" fontId="3" fillId="0" borderId="0" xfId="3" applyNumberFormat="1"/>
    <xf numFmtId="166" fontId="3" fillId="0" borderId="0" xfId="3" applyNumberFormat="1"/>
    <xf numFmtId="0" fontId="49" fillId="0" borderId="0" xfId="16" applyFont="1"/>
    <xf numFmtId="0" fontId="48" fillId="0" borderId="0" xfId="16"/>
    <xf numFmtId="0" fontId="5" fillId="0" borderId="0" xfId="16" applyFont="1"/>
    <xf numFmtId="166" fontId="48" fillId="0" borderId="0" xfId="16" applyNumberFormat="1"/>
    <xf numFmtId="1" fontId="3" fillId="0" borderId="0" xfId="3" applyNumberFormat="1"/>
    <xf numFmtId="0" fontId="49" fillId="0" borderId="0" xfId="5" applyFont="1"/>
    <xf numFmtId="0" fontId="5" fillId="0" borderId="0" xfId="5" applyAlignment="1">
      <alignment horizontal="left"/>
    </xf>
    <xf numFmtId="166" fontId="5" fillId="0" borderId="0" xfId="5" applyNumberFormat="1"/>
    <xf numFmtId="0" fontId="3" fillId="0" borderId="0" xfId="3" quotePrefix="1"/>
    <xf numFmtId="0" fontId="8" fillId="0" borderId="0" xfId="3" quotePrefix="1" applyFont="1"/>
    <xf numFmtId="0" fontId="3" fillId="0" borderId="0" xfId="3" applyFill="1"/>
    <xf numFmtId="0" fontId="3" fillId="0" borderId="0" xfId="3" quotePrefix="1" applyFill="1"/>
    <xf numFmtId="0" fontId="8" fillId="0" borderId="0" xfId="3" applyFont="1"/>
    <xf numFmtId="0" fontId="7" fillId="0" borderId="0" xfId="0" applyFont="1"/>
    <xf numFmtId="0" fontId="8" fillId="0" borderId="0" xfId="0" applyFont="1"/>
    <xf numFmtId="0" fontId="50" fillId="0" borderId="0" xfId="0" applyFont="1"/>
    <xf numFmtId="0" fontId="7" fillId="0" borderId="0" xfId="8" applyAlignment="1">
      <alignment wrapText="1"/>
    </xf>
    <xf numFmtId="2" fontId="7" fillId="0" borderId="0" xfId="8" applyNumberFormat="1"/>
    <xf numFmtId="168" fontId="7" fillId="0" borderId="0" xfId="8" applyNumberFormat="1"/>
    <xf numFmtId="0" fontId="5" fillId="0" borderId="0" xfId="0" applyFont="1"/>
    <xf numFmtId="168" fontId="0" fillId="0" borderId="0" xfId="0" applyNumberFormat="1"/>
    <xf numFmtId="168" fontId="48" fillId="0" borderId="0" xfId="16" applyNumberFormat="1"/>
    <xf numFmtId="167" fontId="0" fillId="0" borderId="0" xfId="15" applyNumberFormat="1" applyFont="1"/>
    <xf numFmtId="0" fontId="51" fillId="0" borderId="0" xfId="0" applyFont="1"/>
    <xf numFmtId="0" fontId="5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/>
    <xf numFmtId="0" fontId="1" fillId="0" borderId="0" xfId="58" applyFont="1"/>
    <xf numFmtId="49" fontId="0" fillId="0" borderId="0" xfId="0" applyNumberFormat="1"/>
    <xf numFmtId="49" fontId="0" fillId="0" borderId="0" xfId="0" applyNumberFormat="1" applyFont="1"/>
    <xf numFmtId="0" fontId="19" fillId="0" borderId="0" xfId="5" applyFont="1"/>
    <xf numFmtId="0" fontId="14" fillId="2" borderId="0" xfId="13" applyFont="1" applyFill="1"/>
    <xf numFmtId="0" fontId="0" fillId="0" borderId="0" xfId="0" applyFont="1" applyAlignment="1">
      <alignment horizontal="right"/>
    </xf>
    <xf numFmtId="1" fontId="0" fillId="0" borderId="0" xfId="0" applyNumberFormat="1"/>
    <xf numFmtId="0" fontId="0" fillId="0" borderId="0" xfId="0" applyFont="1" applyAlignment="1">
      <alignment horizontal="right" wrapText="1"/>
    </xf>
    <xf numFmtId="0" fontId="0" fillId="0" borderId="0" xfId="0"/>
    <xf numFmtId="0" fontId="66" fillId="0" borderId="0" xfId="0" applyFont="1"/>
    <xf numFmtId="1" fontId="19" fillId="0" borderId="0" xfId="0" applyNumberFormat="1" applyFont="1"/>
    <xf numFmtId="0" fontId="2" fillId="0" borderId="0" xfId="0" applyFont="1"/>
    <xf numFmtId="166" fontId="19" fillId="0" borderId="0" xfId="0" applyNumberFormat="1" applyFont="1"/>
    <xf numFmtId="166" fontId="0" fillId="0" borderId="0" xfId="0" applyNumberFormat="1"/>
    <xf numFmtId="0" fontId="4" fillId="0" borderId="0" xfId="0" applyFon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62" applyNumberFormat="1" applyFont="1" applyAlignment="1">
      <alignment vertical="center"/>
    </xf>
    <xf numFmtId="1" fontId="0" fillId="0" borderId="0" xfId="0" applyNumberFormat="1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13" applyFont="1"/>
    <xf numFmtId="0" fontId="4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Alignment="1">
      <alignment horizontal="left"/>
    </xf>
    <xf numFmtId="0" fontId="4" fillId="0" borderId="11" xfId="0" applyFont="1" applyBorder="1"/>
    <xf numFmtId="0" fontId="0" fillId="0" borderId="11" xfId="0" applyBorder="1"/>
    <xf numFmtId="0" fontId="0" fillId="0" borderId="12" xfId="0" applyBorder="1"/>
    <xf numFmtId="169" fontId="0" fillId="0" borderId="0" xfId="62" applyNumberFormat="1" applyFont="1"/>
    <xf numFmtId="0" fontId="0" fillId="36" borderId="0" xfId="0" applyFill="1"/>
    <xf numFmtId="0" fontId="4" fillId="0" borderId="12" xfId="0" applyFont="1" applyFill="1" applyBorder="1"/>
    <xf numFmtId="169" fontId="4" fillId="0" borderId="0" xfId="62" applyNumberFormat="1" applyFont="1"/>
    <xf numFmtId="0" fontId="0" fillId="0" borderId="19" xfId="0" applyBorder="1"/>
    <xf numFmtId="0" fontId="0" fillId="0" borderId="17" xfId="0" applyBorder="1"/>
    <xf numFmtId="0" fontId="0" fillId="0" borderId="12" xfId="0" applyFill="1" applyBorder="1" applyProtection="1"/>
    <xf numFmtId="0" fontId="0" fillId="0" borderId="0" xfId="0" applyFill="1" applyBorder="1" applyProtection="1"/>
    <xf numFmtId="167" fontId="0" fillId="0" borderId="0" xfId="2" applyNumberFormat="1" applyFont="1" applyFill="1" applyProtection="1"/>
    <xf numFmtId="0" fontId="0" fillId="0" borderId="13" xfId="0" applyBorder="1"/>
    <xf numFmtId="0" fontId="3" fillId="0" borderId="0" xfId="1" applyFill="1" applyProtection="1"/>
    <xf numFmtId="166" fontId="0" fillId="0" borderId="0" xfId="0" applyNumberFormat="1" applyFill="1" applyProtection="1"/>
    <xf numFmtId="0" fontId="0" fillId="0" borderId="0" xfId="0" applyFill="1" applyProtection="1"/>
    <xf numFmtId="0" fontId="0" fillId="0" borderId="18" xfId="0" applyBorder="1"/>
    <xf numFmtId="0" fontId="0" fillId="0" borderId="16" xfId="0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167" fontId="0" fillId="0" borderId="0" xfId="0" applyNumberFormat="1" applyFill="1" applyBorder="1" applyProtection="1"/>
    <xf numFmtId="0" fontId="3" fillId="0" borderId="0" xfId="1" applyFill="1" applyProtection="1"/>
    <xf numFmtId="0" fontId="1" fillId="0" borderId="0" xfId="64"/>
    <xf numFmtId="49" fontId="68" fillId="0" borderId="0" xfId="65" applyNumberFormat="1" applyFont="1" applyAlignment="1">
      <alignment wrapText="1"/>
    </xf>
    <xf numFmtId="166" fontId="1" fillId="0" borderId="0" xfId="64" applyNumberFormat="1"/>
    <xf numFmtId="0" fontId="1" fillId="0" borderId="0" xfId="64" applyAlignment="1" applyProtection="1">
      <alignment horizontal="left"/>
      <protection locked="0"/>
    </xf>
    <xf numFmtId="166" fontId="1" fillId="0" borderId="0" xfId="64" applyNumberFormat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>
      <alignment horizontal="left"/>
    </xf>
    <xf numFmtId="169" fontId="3" fillId="0" borderId="0" xfId="1" applyNumberFormat="1" applyFill="1" applyProtection="1"/>
    <xf numFmtId="0" fontId="14" fillId="2" borderId="0" xfId="13" applyFont="1" applyFill="1" applyAlignment="1" applyProtection="1">
      <alignment horizontal="center"/>
    </xf>
    <xf numFmtId="0" fontId="38" fillId="2" borderId="0" xfId="13" applyFont="1" applyFill="1" applyAlignment="1" applyProtection="1">
      <alignment horizontal="center"/>
    </xf>
    <xf numFmtId="0" fontId="34" fillId="2" borderId="0" xfId="13" applyFont="1" applyFill="1" applyAlignment="1" applyProtection="1">
      <alignment horizontal="center"/>
    </xf>
    <xf numFmtId="0" fontId="33" fillId="2" borderId="0" xfId="13" applyFont="1" applyFill="1" applyAlignment="1" applyProtection="1">
      <alignment horizontal="center"/>
    </xf>
  </cellXfs>
  <cellStyles count="86">
    <cellStyle name="20 % - Farve1" xfId="35" builtinId="30" customBuiltin="1"/>
    <cellStyle name="20 % - Farve1 2" xfId="68" xr:uid="{9DE7B613-8A3C-46A9-81E2-7411DA425A0A}"/>
    <cellStyle name="20 % - Farve2" xfId="39" builtinId="34" customBuiltin="1"/>
    <cellStyle name="20 % - Farve2 2" xfId="71" xr:uid="{984B981E-FAF8-4762-B7C7-CFF8E76BEE45}"/>
    <cellStyle name="20 % - Farve3" xfId="43" builtinId="38" customBuiltin="1"/>
    <cellStyle name="20 % - Farve3 2" xfId="74" xr:uid="{070C37E1-370E-4CB6-BA6C-DE6E9B0FAAF9}"/>
    <cellStyle name="20 % - Farve4" xfId="47" builtinId="42" customBuiltin="1"/>
    <cellStyle name="20 % - Farve4 2" xfId="77" xr:uid="{A13F329D-A199-4E60-BC68-0C1131F3BDD3}"/>
    <cellStyle name="20 % - Farve5" xfId="51" builtinId="46" customBuiltin="1"/>
    <cellStyle name="20 % - Farve5 2" xfId="80" xr:uid="{1CFD877E-B8C8-433C-8E53-FB71221E12C0}"/>
    <cellStyle name="20 % - Farve6" xfId="55" builtinId="50" customBuiltin="1"/>
    <cellStyle name="20 % - Farve6 2" xfId="83" xr:uid="{065CB6EB-3CB5-42CC-BFC7-4A65C88CBA24}"/>
    <cellStyle name="40 % - Farve1" xfId="36" builtinId="31" customBuiltin="1"/>
    <cellStyle name="40 % - Farve1 2" xfId="69" xr:uid="{DD2E60EE-B52F-46F4-B5AE-4A2D7B77E7DB}"/>
    <cellStyle name="40 % - Farve2" xfId="40" builtinId="35" customBuiltin="1"/>
    <cellStyle name="40 % - Farve2 2" xfId="72" xr:uid="{44AE7C3D-E798-466D-A736-5BFDA748FA33}"/>
    <cellStyle name="40 % - Farve3" xfId="44" builtinId="39" customBuiltin="1"/>
    <cellStyle name="40 % - Farve3 2" xfId="75" xr:uid="{D46ECD6E-7496-4ED6-A0DC-D0BEE3932565}"/>
    <cellStyle name="40 % - Farve4" xfId="48" builtinId="43" customBuiltin="1"/>
    <cellStyle name="40 % - Farve4 2" xfId="78" xr:uid="{CEDACFBF-0A75-4D3E-A527-3463B57850DB}"/>
    <cellStyle name="40 % - Farve5" xfId="52" builtinId="47" customBuiltin="1"/>
    <cellStyle name="40 % - Farve5 2" xfId="81" xr:uid="{DF747B6E-6341-4197-94F4-54EAB7A2B601}"/>
    <cellStyle name="40 % - Farve6" xfId="56" builtinId="51" customBuiltin="1"/>
    <cellStyle name="40 % - Farve6 2" xfId="84" xr:uid="{FE96B337-068E-4237-AAA5-7BBD51064E6C}"/>
    <cellStyle name="60 % - Farve1" xfId="37" builtinId="32" customBuiltin="1"/>
    <cellStyle name="60 % - Farve1 2" xfId="70" xr:uid="{A4F2F54A-AD44-40B4-A687-4ECA54CC2860}"/>
    <cellStyle name="60 % - Farve2" xfId="41" builtinId="36" customBuiltin="1"/>
    <cellStyle name="60 % - Farve2 2" xfId="73" xr:uid="{DFE21376-FF4E-488E-95CA-ADCF44AE343B}"/>
    <cellStyle name="60 % - Farve3" xfId="45" builtinId="40" customBuiltin="1"/>
    <cellStyle name="60 % - Farve3 2" xfId="76" xr:uid="{E084AEA0-1F32-4C2B-BD1F-80738A2B03F6}"/>
    <cellStyle name="60 % - Farve4" xfId="49" builtinId="44" customBuiltin="1"/>
    <cellStyle name="60 % - Farve4 2" xfId="79" xr:uid="{B0B1E06B-1D6A-40E2-BE3D-5B4529ADA595}"/>
    <cellStyle name="60 % - Farve5" xfId="53" builtinId="48" customBuiltin="1"/>
    <cellStyle name="60 % - Farve5 2" xfId="82" xr:uid="{632BAF61-BA2D-48C8-8388-A48598F2F539}"/>
    <cellStyle name="60 % - Farve6" xfId="57" builtinId="52" customBuiltin="1"/>
    <cellStyle name="60 % - Farve6 2" xfId="85" xr:uid="{DB05E584-6832-4A74-A98F-412814357402}"/>
    <cellStyle name="Advarselstekst" xfId="30" builtinId="11" customBuiltin="1"/>
    <cellStyle name="Bemærk!" xfId="31" builtinId="10" customBuiltin="1"/>
    <cellStyle name="Bemærk! 2" xfId="67" xr:uid="{EF827BDD-8E23-44FB-A8C9-324180DAB282}"/>
    <cellStyle name="Beregning" xfId="27" builtinId="22" customBuiltin="1"/>
    <cellStyle name="Farve1" xfId="34" builtinId="29" customBuiltin="1"/>
    <cellStyle name="Farve2" xfId="38" builtinId="33" customBuiltin="1"/>
    <cellStyle name="Farve3" xfId="42" builtinId="37" customBuiltin="1"/>
    <cellStyle name="Farve4" xfId="46" builtinId="41" customBuiltin="1"/>
    <cellStyle name="Farve5" xfId="50" builtinId="45" customBuiltin="1"/>
    <cellStyle name="Farve6" xfId="54" builtinId="49" customBuiltin="1"/>
    <cellStyle name="Forklarende tekst" xfId="32" builtinId="53" customBuiltin="1"/>
    <cellStyle name="God" xfId="22" builtinId="26" customBuiltin="1"/>
    <cellStyle name="Input" xfId="25" builtinId="20" customBuiltin="1"/>
    <cellStyle name="Komma" xfId="62" builtinId="3"/>
    <cellStyle name="Komma 2" xfId="2" xr:uid="{8B6B0A92-3B7D-4A09-94BA-AE9A221B0911}"/>
    <cellStyle name="Komma 2 2" xfId="15" xr:uid="{20F33400-889D-4A76-8FE1-8C262BE3BA2B}"/>
    <cellStyle name="Komma 3" xfId="63" xr:uid="{351FBD3B-31EE-4502-8C75-579F1634F864}"/>
    <cellStyle name="Kontrollér celle" xfId="29" builtinId="23" customBuiltin="1"/>
    <cellStyle name="Link" xfId="13" builtinId="8"/>
    <cellStyle name="Link 2" xfId="9" xr:uid="{C8EE2856-D841-4D3C-A2C4-90E03ACEFA4D}"/>
    <cellStyle name="Link 3" xfId="11" xr:uid="{A45DADEB-1854-4AAF-9FE6-C5740CD6A1E9}"/>
    <cellStyle name="Neutral" xfId="24" builtinId="28" customBuiltin="1"/>
    <cellStyle name="Normal" xfId="0" builtinId="0"/>
    <cellStyle name="Normal 10" xfId="59" xr:uid="{DE6E0515-EB1E-4F95-A7D6-CF98D113E6DF}"/>
    <cellStyle name="Normal 11" xfId="60" xr:uid="{81680686-2295-4D5B-9D32-77CF2150CBE9}"/>
    <cellStyle name="Normal 12" xfId="61" xr:uid="{C336139D-1E7B-4E20-ADD1-0D6E1F745C60}"/>
    <cellStyle name="Normal 2" xfId="1" xr:uid="{0DB52922-581F-4137-B621-6F29608EC16D}"/>
    <cellStyle name="Normal 2 2" xfId="5" xr:uid="{5E154CC6-B253-4EA7-8C75-DC0D959A1ABD}"/>
    <cellStyle name="Normal 2 2 2" xfId="8" xr:uid="{D7AFA3BE-B6E2-4A14-839C-6C0637B149B2}"/>
    <cellStyle name="Normal 2 3" xfId="6" xr:uid="{E66ECEA4-06EC-46F3-A20B-3A8D8ED74C9E}"/>
    <cellStyle name="Normal 2 4" xfId="16" xr:uid="{FE49C9CF-3880-40BB-9E6F-351BFEFC7500}"/>
    <cellStyle name="Normal 2 5" xfId="64" xr:uid="{207B6FAF-80A6-413C-B23A-F581A5F349AD}"/>
    <cellStyle name="Normal 3" xfId="7" xr:uid="{A833070C-F9F7-41AC-B6F3-CC97FB9D19BB}"/>
    <cellStyle name="Normal 3 2" xfId="10" xr:uid="{3F9D0ABF-1B54-4673-8D75-7F57B63BFCA6}"/>
    <cellStyle name="Normal 3 3" xfId="14" xr:uid="{F9A256DA-76E0-4CAF-AD6C-F8095A245012}"/>
    <cellStyle name="Normal 3 4" xfId="65" xr:uid="{F92254E2-5666-4ABD-9D87-0FA640A03B00}"/>
    <cellStyle name="Normal 4" xfId="3" xr:uid="{4EFCC2B5-F342-4622-80B5-E532D99CEDE7}"/>
    <cellStyle name="Normal 4 2" xfId="66" xr:uid="{0344B211-D3F9-43E3-8D5E-F4AFCD85A997}"/>
    <cellStyle name="Normal 5" xfId="12" xr:uid="{10A886F9-203D-4D30-83FC-9E3567C01005}"/>
    <cellStyle name="Normal 6" xfId="58" xr:uid="{907DB732-6081-45ED-9418-706433F13DA4}"/>
    <cellStyle name="Normal 7" xfId="4" xr:uid="{B133940E-1A51-4B5E-BAC3-920E59D4548E}"/>
    <cellStyle name="Output" xfId="26" builtinId="21" customBuiltin="1"/>
    <cellStyle name="Overskrift 1" xfId="18" builtinId="16" customBuiltin="1"/>
    <cellStyle name="Overskrift 2" xfId="19" builtinId="17" customBuiltin="1"/>
    <cellStyle name="Overskrift 3" xfId="20" builtinId="18" customBuiltin="1"/>
    <cellStyle name="Overskrift 4" xfId="21" builtinId="19" customBuiltin="1"/>
    <cellStyle name="Sammenkædet celle" xfId="28" builtinId="24" customBuiltin="1"/>
    <cellStyle name="Titel" xfId="17" builtinId="15" customBuiltin="1"/>
    <cellStyle name="Total" xfId="33" builtinId="25" customBuiltin="1"/>
    <cellStyle name="Ugyldig" xfId="23" builtinId="27" customBuiltin="1"/>
  </cellStyles>
  <dxfs count="0"/>
  <tableStyles count="0" defaultTableStyle="TableStyleMedium2" defaultPivotStyle="PivotStyleLight16"/>
  <colors>
    <mruColors>
      <color rgb="FF86BC25"/>
      <color rgb="FFA7A8AA"/>
      <color rgb="FF6FC2B4"/>
      <color rgb="FF2C5234"/>
      <color rgb="FF007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2.1'!$F$6:$F$54</c:f>
              <c:strCach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'Figur 2.1'!$G$6:$G$54</c:f>
              <c:numCache>
                <c:formatCode>0</c:formatCode>
                <c:ptCount val="49"/>
                <c:pt idx="1">
                  <c:v>42.366972477064216</c:v>
                </c:pt>
                <c:pt idx="2">
                  <c:v>41.81288723667906</c:v>
                </c:pt>
                <c:pt idx="3">
                  <c:v>39.744486282947818</c:v>
                </c:pt>
                <c:pt idx="4">
                  <c:v>44.024975984630167</c:v>
                </c:pt>
                <c:pt idx="5">
                  <c:v>45.197764402407564</c:v>
                </c:pt>
                <c:pt idx="6">
                  <c:v>45.021150278293135</c:v>
                </c:pt>
                <c:pt idx="7">
                  <c:v>45.874539979926396</c:v>
                </c:pt>
                <c:pt idx="8">
                  <c:v>47.268849504355664</c:v>
                </c:pt>
                <c:pt idx="9">
                  <c:v>49.713128038897892</c:v>
                </c:pt>
                <c:pt idx="10">
                  <c:v>52.346719880269397</c:v>
                </c:pt>
                <c:pt idx="11">
                  <c:v>55.845735027223228</c:v>
                </c:pt>
                <c:pt idx="12">
                  <c:v>57.158919348430672</c:v>
                </c:pt>
                <c:pt idx="13">
                  <c:v>57.297331410025244</c:v>
                </c:pt>
                <c:pt idx="14">
                  <c:v>55.802483254370202</c:v>
                </c:pt>
                <c:pt idx="15">
                  <c:v>54.889006024096389</c:v>
                </c:pt>
                <c:pt idx="16">
                  <c:v>51.923800168397413</c:v>
                </c:pt>
                <c:pt idx="17">
                  <c:v>53.058925708177441</c:v>
                </c:pt>
                <c:pt idx="18">
                  <c:v>55.139238878889174</c:v>
                </c:pt>
                <c:pt idx="19">
                  <c:v>55.202263599853964</c:v>
                </c:pt>
                <c:pt idx="20">
                  <c:v>54.949742870500231</c:v>
                </c:pt>
                <c:pt idx="21">
                  <c:v>55.374129800134739</c:v>
                </c:pt>
                <c:pt idx="22">
                  <c:v>56.342470205850489</c:v>
                </c:pt>
                <c:pt idx="23">
                  <c:v>59.292514808831456</c:v>
                </c:pt>
                <c:pt idx="24">
                  <c:v>59.291956105909591</c:v>
                </c:pt>
                <c:pt idx="25">
                  <c:v>58.525036179450076</c:v>
                </c:pt>
                <c:pt idx="26">
                  <c:v>57.99972426470589</c:v>
                </c:pt>
                <c:pt idx="27">
                  <c:v>55.908908472210108</c:v>
                </c:pt>
                <c:pt idx="28">
                  <c:v>55.394688026981456</c:v>
                </c:pt>
                <c:pt idx="29">
                  <c:v>54.534192509061619</c:v>
                </c:pt>
                <c:pt idx="30">
                  <c:v>52.687240937523548</c:v>
                </c:pt>
                <c:pt idx="31">
                  <c:v>52.838425082026973</c:v>
                </c:pt>
                <c:pt idx="32">
                  <c:v>53.213217046018578</c:v>
                </c:pt>
                <c:pt idx="33">
                  <c:v>53.637527839643653</c:v>
                </c:pt>
                <c:pt idx="34">
                  <c:v>52.99741035856573</c:v>
                </c:pt>
                <c:pt idx="35">
                  <c:v>51.240983606557378</c:v>
                </c:pt>
                <c:pt idx="36">
                  <c:v>49.828568031861145</c:v>
                </c:pt>
                <c:pt idx="37">
                  <c:v>49.592707614446745</c:v>
                </c:pt>
                <c:pt idx="38">
                  <c:v>50.409936164307524</c:v>
                </c:pt>
                <c:pt idx="39">
                  <c:v>56.537715579815341</c:v>
                </c:pt>
                <c:pt idx="40">
                  <c:v>56.674029488099841</c:v>
                </c:pt>
                <c:pt idx="41">
                  <c:v>56.427906221235581</c:v>
                </c:pt>
                <c:pt idx="42">
                  <c:v>57.954986807387868</c:v>
                </c:pt>
                <c:pt idx="43">
                  <c:v>55.819712908742289</c:v>
                </c:pt>
                <c:pt idx="44">
                  <c:v>55.216737330910561</c:v>
                </c:pt>
                <c:pt idx="45">
                  <c:v>54.526468277352194</c:v>
                </c:pt>
                <c:pt idx="46">
                  <c:v>52.664936672697834</c:v>
                </c:pt>
                <c:pt idx="47">
                  <c:v>51.156971672558647</c:v>
                </c:pt>
                <c:pt idx="48">
                  <c:v>51.413379615020517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noMultiLvlLbl val="0"/>
      </c:catAx>
      <c:valAx>
        <c:axId val="347457864"/>
        <c:scaling>
          <c:orientation val="minMax"/>
          <c:max val="70"/>
          <c:min val="3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29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86BC2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8FA-4B28-9D14-DA784E47EB17}"/>
              </c:ext>
            </c:extLst>
          </c:dPt>
          <c:cat>
            <c:strRef>
              <c:f>'Figur 2.1'!$A$6:$A$38</c:f>
              <c:strCache>
                <c:ptCount val="33"/>
                <c:pt idx="0">
                  <c:v>IE</c:v>
                </c:pt>
                <c:pt idx="1">
                  <c:v>KR</c:v>
                </c:pt>
                <c:pt idx="2">
                  <c:v>LT</c:v>
                </c:pt>
                <c:pt idx="3">
                  <c:v>CH</c:v>
                </c:pt>
                <c:pt idx="4">
                  <c:v>AU</c:v>
                </c:pt>
                <c:pt idx="5">
                  <c:v>LV</c:v>
                </c:pt>
                <c:pt idx="6">
                  <c:v>US</c:v>
                </c:pt>
                <c:pt idx="7">
                  <c:v>NZ</c:v>
                </c:pt>
                <c:pt idx="8">
                  <c:v>CZ</c:v>
                </c:pt>
                <c:pt idx="9">
                  <c:v>JP</c:v>
                </c:pt>
                <c:pt idx="10">
                  <c:v>EE</c:v>
                </c:pt>
                <c:pt idx="11">
                  <c:v>IL</c:v>
                </c:pt>
                <c:pt idx="12">
                  <c:v>SK</c:v>
                </c:pt>
                <c:pt idx="13">
                  <c:v>GB</c:v>
                </c:pt>
                <c:pt idx="14">
                  <c:v>ES</c:v>
                </c:pt>
                <c:pt idx="15">
                  <c:v>PL</c:v>
                </c:pt>
                <c:pt idx="16">
                  <c:v>CA</c:v>
                </c:pt>
                <c:pt idx="17">
                  <c:v>NL</c:v>
                </c:pt>
                <c:pt idx="18">
                  <c:v>IS</c:v>
                </c:pt>
                <c:pt idx="19">
                  <c:v>SI</c:v>
                </c:pt>
                <c:pt idx="20">
                  <c:v>LU</c:v>
                </c:pt>
                <c:pt idx="21">
                  <c:v>DE</c:v>
                </c:pt>
                <c:pt idx="22">
                  <c:v>PT</c:v>
                </c:pt>
                <c:pt idx="23">
                  <c:v>HU</c:v>
                </c:pt>
                <c:pt idx="24">
                  <c:v>GR</c:v>
                </c:pt>
                <c:pt idx="25">
                  <c:v>IT</c:v>
                </c:pt>
                <c:pt idx="26">
                  <c:v>AT</c:v>
                </c:pt>
                <c:pt idx="27">
                  <c:v>SE</c:v>
                </c:pt>
                <c:pt idx="28">
                  <c:v>NO</c:v>
                </c:pt>
                <c:pt idx="29">
                  <c:v>DK</c:v>
                </c:pt>
                <c:pt idx="30">
                  <c:v>BE</c:v>
                </c:pt>
                <c:pt idx="31">
                  <c:v>FI</c:v>
                </c:pt>
                <c:pt idx="32">
                  <c:v>FR</c:v>
                </c:pt>
              </c:strCache>
            </c:strRef>
          </c:cat>
          <c:val>
            <c:numRef>
              <c:f>'Figur 2.1'!$B$6:$B$38</c:f>
              <c:numCache>
                <c:formatCode>0.00</c:formatCode>
                <c:ptCount val="33"/>
                <c:pt idx="0">
                  <c:v>26.27</c:v>
                </c:pt>
                <c:pt idx="1">
                  <c:v>32.44</c:v>
                </c:pt>
                <c:pt idx="2">
                  <c:v>33.090000000000003</c:v>
                </c:pt>
                <c:pt idx="3">
                  <c:v>34.15</c:v>
                </c:pt>
                <c:pt idx="4">
                  <c:v>36.119999999999997</c:v>
                </c:pt>
                <c:pt idx="5">
                  <c:v>37.75</c:v>
                </c:pt>
                <c:pt idx="6">
                  <c:v>37.950000000000003</c:v>
                </c:pt>
                <c:pt idx="7">
                  <c:v>38.799999999999997</c:v>
                </c:pt>
                <c:pt idx="8">
                  <c:v>38.97</c:v>
                </c:pt>
                <c:pt idx="9">
                  <c:v>39.19</c:v>
                </c:pt>
                <c:pt idx="10">
                  <c:v>39.270000000000003</c:v>
                </c:pt>
                <c:pt idx="11">
                  <c:v>39.51</c:v>
                </c:pt>
                <c:pt idx="12">
                  <c:v>40.19</c:v>
                </c:pt>
                <c:pt idx="13">
                  <c:v>40.92</c:v>
                </c:pt>
                <c:pt idx="14">
                  <c:v>40.99</c:v>
                </c:pt>
                <c:pt idx="15">
                  <c:v>41.11</c:v>
                </c:pt>
                <c:pt idx="16">
                  <c:v>41.24</c:v>
                </c:pt>
                <c:pt idx="17">
                  <c:v>42.5</c:v>
                </c:pt>
                <c:pt idx="18">
                  <c:v>42.51</c:v>
                </c:pt>
                <c:pt idx="19">
                  <c:v>42.9</c:v>
                </c:pt>
                <c:pt idx="20">
                  <c:v>43.08</c:v>
                </c:pt>
                <c:pt idx="21">
                  <c:v>43.93</c:v>
                </c:pt>
                <c:pt idx="22">
                  <c:v>45.67</c:v>
                </c:pt>
                <c:pt idx="23">
                  <c:v>46.9</c:v>
                </c:pt>
                <c:pt idx="24">
                  <c:v>47.32</c:v>
                </c:pt>
                <c:pt idx="25">
                  <c:v>48.74</c:v>
                </c:pt>
                <c:pt idx="26">
                  <c:v>49.15</c:v>
                </c:pt>
                <c:pt idx="27">
                  <c:v>49.31</c:v>
                </c:pt>
                <c:pt idx="28">
                  <c:v>49.94</c:v>
                </c:pt>
                <c:pt idx="29">
                  <c:v>51.17</c:v>
                </c:pt>
                <c:pt idx="30">
                  <c:v>52.15</c:v>
                </c:pt>
                <c:pt idx="31">
                  <c:v>53.97</c:v>
                </c:pt>
                <c:pt idx="32">
                  <c:v>56.47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'Figur 2.1'!$A$6:$A$38</c:f>
              <c:strCache>
                <c:ptCount val="33"/>
                <c:pt idx="0">
                  <c:v>IE</c:v>
                </c:pt>
                <c:pt idx="1">
                  <c:v>KR</c:v>
                </c:pt>
                <c:pt idx="2">
                  <c:v>LT</c:v>
                </c:pt>
                <c:pt idx="3">
                  <c:v>CH</c:v>
                </c:pt>
                <c:pt idx="4">
                  <c:v>AU</c:v>
                </c:pt>
                <c:pt idx="5">
                  <c:v>LV</c:v>
                </c:pt>
                <c:pt idx="6">
                  <c:v>US</c:v>
                </c:pt>
                <c:pt idx="7">
                  <c:v>NZ</c:v>
                </c:pt>
                <c:pt idx="8">
                  <c:v>CZ</c:v>
                </c:pt>
                <c:pt idx="9">
                  <c:v>JP</c:v>
                </c:pt>
                <c:pt idx="10">
                  <c:v>EE</c:v>
                </c:pt>
                <c:pt idx="11">
                  <c:v>IL</c:v>
                </c:pt>
                <c:pt idx="12">
                  <c:v>SK</c:v>
                </c:pt>
                <c:pt idx="13">
                  <c:v>GB</c:v>
                </c:pt>
                <c:pt idx="14">
                  <c:v>ES</c:v>
                </c:pt>
                <c:pt idx="15">
                  <c:v>PL</c:v>
                </c:pt>
                <c:pt idx="16">
                  <c:v>CA</c:v>
                </c:pt>
                <c:pt idx="17">
                  <c:v>NL</c:v>
                </c:pt>
                <c:pt idx="18">
                  <c:v>IS</c:v>
                </c:pt>
                <c:pt idx="19">
                  <c:v>SI</c:v>
                </c:pt>
                <c:pt idx="20">
                  <c:v>LU</c:v>
                </c:pt>
                <c:pt idx="21">
                  <c:v>DE</c:v>
                </c:pt>
                <c:pt idx="22">
                  <c:v>PT</c:v>
                </c:pt>
                <c:pt idx="23">
                  <c:v>HU</c:v>
                </c:pt>
                <c:pt idx="24">
                  <c:v>GR</c:v>
                </c:pt>
                <c:pt idx="25">
                  <c:v>IT</c:v>
                </c:pt>
                <c:pt idx="26">
                  <c:v>AT</c:v>
                </c:pt>
                <c:pt idx="27">
                  <c:v>SE</c:v>
                </c:pt>
                <c:pt idx="28">
                  <c:v>NO</c:v>
                </c:pt>
                <c:pt idx="29">
                  <c:v>DK</c:v>
                </c:pt>
                <c:pt idx="30">
                  <c:v>BE</c:v>
                </c:pt>
                <c:pt idx="31">
                  <c:v>FI</c:v>
                </c:pt>
                <c:pt idx="32">
                  <c:v>FR</c:v>
                </c:pt>
              </c:strCache>
            </c:strRef>
          </c:cat>
          <c:val>
            <c:numRef>
              <c:f>'Figur 2.1'!$C$6:$C$38</c:f>
              <c:numCache>
                <c:formatCode>0.00</c:formatCode>
                <c:ptCount val="33"/>
                <c:pt idx="0">
                  <c:v>42.07</c:v>
                </c:pt>
                <c:pt idx="1">
                  <c:v>42.07</c:v>
                </c:pt>
                <c:pt idx="2">
                  <c:v>42.07</c:v>
                </c:pt>
                <c:pt idx="3">
                  <c:v>42.07</c:v>
                </c:pt>
                <c:pt idx="4">
                  <c:v>42.07</c:v>
                </c:pt>
                <c:pt idx="5">
                  <c:v>42.07</c:v>
                </c:pt>
                <c:pt idx="6">
                  <c:v>42.07</c:v>
                </c:pt>
                <c:pt idx="7">
                  <c:v>42.07</c:v>
                </c:pt>
                <c:pt idx="8">
                  <c:v>42.07</c:v>
                </c:pt>
                <c:pt idx="9">
                  <c:v>42.07</c:v>
                </c:pt>
                <c:pt idx="10">
                  <c:v>42.07</c:v>
                </c:pt>
                <c:pt idx="11">
                  <c:v>42.07</c:v>
                </c:pt>
                <c:pt idx="12">
                  <c:v>42.07</c:v>
                </c:pt>
                <c:pt idx="13">
                  <c:v>42.07</c:v>
                </c:pt>
                <c:pt idx="14">
                  <c:v>42.07</c:v>
                </c:pt>
                <c:pt idx="15">
                  <c:v>42.07</c:v>
                </c:pt>
                <c:pt idx="16">
                  <c:v>42.07</c:v>
                </c:pt>
                <c:pt idx="17">
                  <c:v>42.07</c:v>
                </c:pt>
                <c:pt idx="18">
                  <c:v>42.07</c:v>
                </c:pt>
                <c:pt idx="19">
                  <c:v>42.07</c:v>
                </c:pt>
                <c:pt idx="20">
                  <c:v>42.07</c:v>
                </c:pt>
                <c:pt idx="21">
                  <c:v>42.07</c:v>
                </c:pt>
                <c:pt idx="22">
                  <c:v>42.07</c:v>
                </c:pt>
                <c:pt idx="23">
                  <c:v>42.07</c:v>
                </c:pt>
                <c:pt idx="24">
                  <c:v>42.07</c:v>
                </c:pt>
                <c:pt idx="25">
                  <c:v>42.07</c:v>
                </c:pt>
                <c:pt idx="26">
                  <c:v>42.07</c:v>
                </c:pt>
                <c:pt idx="27">
                  <c:v>42.07</c:v>
                </c:pt>
                <c:pt idx="28">
                  <c:v>42.07</c:v>
                </c:pt>
                <c:pt idx="29">
                  <c:v>42.07</c:v>
                </c:pt>
                <c:pt idx="30">
                  <c:v>42.07</c:v>
                </c:pt>
                <c:pt idx="31">
                  <c:v>42.07</c:v>
                </c:pt>
                <c:pt idx="32">
                  <c:v>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16136"/>
        <c:axId val="173016528"/>
      </c:line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53367171878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2.2'!$L$8:$L$25</c:f>
              <c:strCache>
                <c:ptCount val="18"/>
                <c:pt idx="0">
                  <c:v>Sygdom mv.</c:v>
                </c:pt>
                <c:pt idx="1">
                  <c:v>Alderdom</c:v>
                </c:pt>
                <c:pt idx="2">
                  <c:v>Familie og børn</c:v>
                </c:pt>
                <c:pt idx="3">
                  <c:v>Arbejdsløshed</c:v>
                </c:pt>
                <c:pt idx="4">
                  <c:v>Bolig</c:v>
                </c:pt>
                <c:pt idx="5">
                  <c:v>Fritid, kultur og religion</c:v>
                </c:pt>
                <c:pt idx="6">
                  <c:v>Folkeskole</c:v>
                </c:pt>
                <c:pt idx="7">
                  <c:v>Ungdomsuddannelser</c:v>
                </c:pt>
                <c:pt idx="8">
                  <c:v>Øvrig undervisning</c:v>
                </c:pt>
                <c:pt idx="9">
                  <c:v>Sundhedsvæsen</c:v>
                </c:pt>
                <c:pt idx="10">
                  <c:v>Ulandsbistand</c:v>
                </c:pt>
                <c:pt idx="11">
                  <c:v>Forskning</c:v>
                </c:pt>
                <c:pt idx="12">
                  <c:v>Forsvar</c:v>
                </c:pt>
                <c:pt idx="13">
                  <c:v>Off. orden og sikkerhed</c:v>
                </c:pt>
                <c:pt idx="14">
                  <c:v>Transport</c:v>
                </c:pt>
                <c:pt idx="15">
                  <c:v>Erhvervsrettede udgifter</c:v>
                </c:pt>
                <c:pt idx="16">
                  <c:v>Miljøbeskyttelse</c:v>
                </c:pt>
                <c:pt idx="17">
                  <c:v>Øvrig</c:v>
                </c:pt>
              </c:strCache>
            </c:strRef>
          </c:cat>
          <c:val>
            <c:numRef>
              <c:f>'Figur 2.2'!$M$8:$M$25</c:f>
              <c:numCache>
                <c:formatCode>_-* #,##0_-;\-* #,##0_-;_-* "-"??_-;_-@_-</c:formatCode>
                <c:ptCount val="18"/>
                <c:pt idx="0">
                  <c:v>96.715999999999994</c:v>
                </c:pt>
                <c:pt idx="1">
                  <c:v>184.13200000000001</c:v>
                </c:pt>
                <c:pt idx="2">
                  <c:v>97.659000000000006</c:v>
                </c:pt>
                <c:pt idx="3">
                  <c:v>46.173999999999999</c:v>
                </c:pt>
                <c:pt idx="4">
                  <c:v>14.817</c:v>
                </c:pt>
                <c:pt idx="5">
                  <c:v>36.723999999999997</c:v>
                </c:pt>
                <c:pt idx="6">
                  <c:v>65.938999999999993</c:v>
                </c:pt>
                <c:pt idx="7">
                  <c:v>35.401000000000003</c:v>
                </c:pt>
                <c:pt idx="8">
                  <c:v>42.715000000000003</c:v>
                </c:pt>
                <c:pt idx="9">
                  <c:v>187.328</c:v>
                </c:pt>
                <c:pt idx="10">
                  <c:v>19.027999999999999</c:v>
                </c:pt>
                <c:pt idx="11">
                  <c:v>32.624000000000002</c:v>
                </c:pt>
                <c:pt idx="12">
                  <c:v>26.245999999999999</c:v>
                </c:pt>
                <c:pt idx="13">
                  <c:v>21.247</c:v>
                </c:pt>
                <c:pt idx="14">
                  <c:v>42.472000000000001</c:v>
                </c:pt>
                <c:pt idx="15">
                  <c:v>31.96</c:v>
                </c:pt>
                <c:pt idx="16">
                  <c:v>8.7899999999999991</c:v>
                </c:pt>
                <c:pt idx="17">
                  <c:v>150.52699999999999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tickMarkSkip val="1"/>
        <c:noMultiLvlLbl val="0"/>
      </c:catAx>
      <c:valAx>
        <c:axId val="173016528"/>
        <c:scaling>
          <c:orientation val="minMax"/>
          <c:max val="250"/>
          <c:min val="1.0000000000000006E-1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Mia kr.</a:t>
                </a:r>
              </a:p>
            </c:rich>
          </c:tx>
          <c:layout>
            <c:manualLayout>
              <c:xMode val="edge"/>
              <c:yMode val="edge"/>
              <c:x val="1.8466584010606097E-2"/>
              <c:y val="5.2758084647642263E-2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2.3'!$N$25:$N$29</c:f>
              <c:strCache>
                <c:ptCount val="5"/>
                <c:pt idx="0">
                  <c:v>Daginst.</c:v>
                </c:pt>
                <c:pt idx="1">
                  <c:v>Læge</c:v>
                </c:pt>
                <c:pt idx="2">
                  <c:v>Grundskole </c:v>
                </c:pt>
                <c:pt idx="3">
                  <c:v>Ungd.udd.</c:v>
                </c:pt>
                <c:pt idx="4">
                  <c:v>Videreg. udd.</c:v>
                </c:pt>
              </c:strCache>
            </c:strRef>
          </c:cat>
          <c:val>
            <c:numRef>
              <c:f>'Figur 2.3'!$O$25:$O$29</c:f>
              <c:numCache>
                <c:formatCode>0.0</c:formatCode>
                <c:ptCount val="5"/>
                <c:pt idx="0">
                  <c:v>88.441103983888652</c:v>
                </c:pt>
                <c:pt idx="1">
                  <c:v>92.339803530112277</c:v>
                </c:pt>
                <c:pt idx="2">
                  <c:v>97.797221329209066</c:v>
                </c:pt>
                <c:pt idx="3">
                  <c:v>72.217313752968153</c:v>
                </c:pt>
                <c:pt idx="4">
                  <c:v>32.12841515471608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70777944823485E-2"/>
          <c:y val="9.5010118176800926E-2"/>
          <c:w val="0.95122927186000872"/>
          <c:h val="0.75105444003657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 2.3'!$B$6</c:f>
              <c:strCache>
                <c:ptCount val="1"/>
                <c:pt idx="0">
                  <c:v>Base Values</c:v>
                </c:pt>
              </c:strCache>
            </c:strRef>
          </c:tx>
          <c:spPr>
            <a:noFill/>
          </c:spPr>
          <c:invertIfNegative val="0"/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2.3'!$B$7:$B$10</c:f>
              <c:numCache>
                <c:formatCode>0</c:formatCode>
                <c:ptCount val="4"/>
                <c:pt idx="1">
                  <c:v>387241</c:v>
                </c:pt>
                <c:pt idx="2">
                  <c:v>546485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C-4BBA-BD75-0F68B6F3D2FC}"/>
            </c:ext>
          </c:extLst>
        </c:ser>
        <c:ser>
          <c:idx val="2"/>
          <c:order val="1"/>
          <c:tx>
            <c:strRef>
              <c:f>'Figur 2.3'!$C$6</c:f>
              <c:strCache>
                <c:ptCount val="1"/>
                <c:pt idx="0">
                  <c:v>Element Values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0BC-4BBA-BD75-0F68B6F3D2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0BC-4BBA-BD75-0F68B6F3D2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0BC-4BBA-BD75-0F68B6F3D2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0BC-4BBA-BD75-0F68B6F3D2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C-4BBA-BD75-0F68B6F3D2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C-4BBA-BD75-0F68B6F3D2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C-4BBA-BD75-0F68B6F3D2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C-4BBA-BD75-0F68B6F3D2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C-4BBA-BD75-0F68B6F3D2F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2.3'!$C$7:$C$10</c:f>
              <c:numCache>
                <c:formatCode>0</c:formatCode>
                <c:ptCount val="4"/>
                <c:pt idx="0" formatCode="General">
                  <c:v>387241</c:v>
                </c:pt>
                <c:pt idx="1">
                  <c:v>159244</c:v>
                </c:pt>
                <c:pt idx="2">
                  <c:v>594019</c:v>
                </c:pt>
                <c:pt idx="3">
                  <c:v>1140504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BC-4BBA-BD75-0F68B6F3D2FC}"/>
            </c:ext>
          </c:extLst>
        </c:ser>
        <c:ser>
          <c:idx val="3"/>
          <c:order val="2"/>
          <c:tx>
            <c:strRef>
              <c:f>'Figur 2.3'!$D$6</c:f>
              <c:strCache>
                <c:ptCount val="1"/>
                <c:pt idx="0">
                  <c:v>Label Spaces</c:v>
                </c:pt>
              </c:strCache>
            </c:strRef>
          </c:tx>
          <c:spPr>
            <a:noFill/>
          </c:spPr>
          <c:invertIfNegative val="0"/>
          <c:dPt>
            <c:idx val="0"/>
            <c:invertIfNegative val="0"/>
            <c:bubble3D val="0"/>
            <c:spPr>
              <a:solidFill>
                <a:srgbClr val="86BC25"/>
              </a:solidFill>
              <a:ln>
                <a:solidFill>
                  <a:srgbClr val="86BC2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519-4625-B544-8C04C4E48E7D}"/>
              </c:ext>
            </c:extLst>
          </c:dPt>
          <c:dPt>
            <c:idx val="1"/>
            <c:invertIfNegative val="0"/>
            <c:bubble3D val="0"/>
            <c:spPr>
              <a:solidFill>
                <a:srgbClr val="2C5235"/>
              </a:solidFill>
              <a:ln>
                <a:solidFill>
                  <a:srgbClr val="2C523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519-4625-B544-8C04C4E48E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 pct.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9-4625-B544-8C04C4E48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2.3'!$D$7:$D$10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30BC-4BBA-BD75-0F68B6F3D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724136"/>
        <c:axId val="433722568"/>
      </c:barChart>
      <c:lineChart>
        <c:grouping val="standard"/>
        <c:varyColors val="0"/>
        <c:ser>
          <c:idx val="4"/>
          <c:order val="3"/>
          <c:tx>
            <c:strRef>
              <c:f>'Figur 2.3'!$E$6</c:f>
              <c:strCache>
                <c:ptCount val="1"/>
                <c:pt idx="0">
                  <c:v>Connector 1</c:v>
                </c:pt>
              </c:strCache>
            </c:strRef>
          </c:tx>
          <c:spPr>
            <a:ln w="31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2.3'!$E$7:$E$10</c:f>
              <c:numCache>
                <c:formatCode>General</c:formatCode>
                <c:ptCount val="4"/>
                <c:pt idx="0">
                  <c:v>387241</c:v>
                </c:pt>
                <c:pt idx="1">
                  <c:v>387241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BC-4BBA-BD75-0F68B6F3D2FC}"/>
            </c:ext>
          </c:extLst>
        </c:ser>
        <c:ser>
          <c:idx val="5"/>
          <c:order val="4"/>
          <c:tx>
            <c:strRef>
              <c:f>'Figur 2.3'!$F$6</c:f>
              <c:strCache>
                <c:ptCount val="1"/>
                <c:pt idx="0">
                  <c:v>Connector 2</c:v>
                </c:pt>
              </c:strCache>
            </c:strRef>
          </c:tx>
          <c:spPr>
            <a:ln w="31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2.3'!$F$7:$F$10</c:f>
              <c:numCache>
                <c:formatCode>General</c:formatCode>
                <c:ptCount val="4"/>
                <c:pt idx="1">
                  <c:v>546485</c:v>
                </c:pt>
                <c:pt idx="2">
                  <c:v>546485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BC-4BBA-BD75-0F68B6F3D2FC}"/>
            </c:ext>
          </c:extLst>
        </c:ser>
        <c:ser>
          <c:idx val="6"/>
          <c:order val="5"/>
          <c:tx>
            <c:strRef>
              <c:f>'Figur 2.3'!$G$6</c:f>
              <c:strCache>
                <c:ptCount val="1"/>
                <c:pt idx="0">
                  <c:v>Connector 3</c:v>
                </c:pt>
              </c:strCache>
            </c:strRef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2.3'!$G$7:$G$10</c:f>
              <c:numCache>
                <c:formatCode>General</c:formatCode>
                <c:ptCount val="4"/>
                <c:pt idx="2">
                  <c:v>1140504</c:v>
                </c:pt>
                <c:pt idx="3">
                  <c:v>1140504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BC-4BBA-BD75-0F68B6F3D2FC}"/>
            </c:ext>
          </c:extLst>
        </c:ser>
        <c:ser>
          <c:idx val="7"/>
          <c:order val="6"/>
          <c:tx>
            <c:strRef>
              <c:f>'Figur 2.3'!$H$6</c:f>
              <c:strCache>
                <c:ptCount val="1"/>
                <c:pt idx="0">
                  <c:v>Connector 4</c:v>
                </c:pt>
              </c:strCache>
            </c:strRef>
          </c:tx>
          <c:spPr>
            <a:ln w="31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'Figur 2.3'!$A$7:$A$10</c:f>
              <c:strCache>
                <c:ptCount val="4"/>
                <c:pt idx="0">
                  <c:v>Individuel off. service</c:v>
                </c:pt>
                <c:pt idx="1">
                  <c:v>Kollektiv off. service</c:v>
                </c:pt>
                <c:pt idx="2">
                  <c:v>Overførsler, invest. mv. </c:v>
                </c:pt>
                <c:pt idx="3">
                  <c:v>Samlede off. udgifter</c:v>
                </c:pt>
              </c:strCache>
            </c:strRef>
          </c:cat>
          <c:val>
            <c:numRef>
              <c:f>'Figur 2.3'!$H$7:$H$10</c:f>
              <c:numCache>
                <c:formatCode>General</c:formatCode>
                <c:ptCount val="4"/>
                <c:pt idx="3">
                  <c:v>2281008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BC-4BBA-BD75-0F68B6F3D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24136"/>
        <c:axId val="433722568"/>
      </c:lineChart>
      <c:catAx>
        <c:axId val="4337241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810" cap="flat" cmpd="sng" algn="ctr">
            <a:solidFill>
              <a:schemeClr val="accent3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33722568"/>
        <c:crossesAt val="0"/>
        <c:auto val="0"/>
        <c:lblAlgn val="ctr"/>
        <c:lblOffset val="100"/>
        <c:tickLblSkip val="1"/>
        <c:noMultiLvlLbl val="0"/>
      </c:catAx>
      <c:valAx>
        <c:axId val="433722568"/>
        <c:scaling>
          <c:orientation val="minMax"/>
          <c:max val="120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accent3"/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tint val="75000"/>
                <a:shade val="95000"/>
                <a:satMod val="10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43372413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700" b="0" i="0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rgbClr val="70AD47">
                    <a:lumMod val="5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A1-453A-B559-83977AD7899D}"/>
              </c:ext>
            </c:extLst>
          </c:dPt>
          <c:cat>
            <c:strRef>
              <c:f>'Figur 2.4'!$A$7:$A$28</c:f>
              <c:strCache>
                <c:ptCount val="22"/>
                <c:pt idx="0">
                  <c:v>SE</c:v>
                </c:pt>
                <c:pt idx="1">
                  <c:v>DK</c:v>
                </c:pt>
                <c:pt idx="2">
                  <c:v>NL</c:v>
                </c:pt>
                <c:pt idx="3">
                  <c:v>FR</c:v>
                </c:pt>
                <c:pt idx="4">
                  <c:v>BE</c:v>
                </c:pt>
                <c:pt idx="5">
                  <c:v>NO</c:v>
                </c:pt>
                <c:pt idx="6">
                  <c:v>FI</c:v>
                </c:pt>
                <c:pt idx="7">
                  <c:v>DE</c:v>
                </c:pt>
                <c:pt idx="8">
                  <c:v>AT</c:v>
                </c:pt>
                <c:pt idx="9">
                  <c:v>HU</c:v>
                </c:pt>
                <c:pt idx="10">
                  <c:v>SK</c:v>
                </c:pt>
                <c:pt idx="11">
                  <c:v>EE</c:v>
                </c:pt>
                <c:pt idx="12">
                  <c:v>CZ</c:v>
                </c:pt>
                <c:pt idx="13">
                  <c:v>IT</c:v>
                </c:pt>
                <c:pt idx="14">
                  <c:v>ES</c:v>
                </c:pt>
                <c:pt idx="15">
                  <c:v>GB</c:v>
                </c:pt>
                <c:pt idx="16">
                  <c:v>SI</c:v>
                </c:pt>
                <c:pt idx="17">
                  <c:v>PT</c:v>
                </c:pt>
                <c:pt idx="18">
                  <c:v>LV</c:v>
                </c:pt>
                <c:pt idx="19">
                  <c:v>LU</c:v>
                </c:pt>
                <c:pt idx="20">
                  <c:v>LT</c:v>
                </c:pt>
                <c:pt idx="21">
                  <c:v>IE</c:v>
                </c:pt>
              </c:strCache>
            </c:strRef>
          </c:cat>
          <c:val>
            <c:numRef>
              <c:f>'Figur 2.4'!$D$7:$D$28</c:f>
              <c:numCache>
                <c:formatCode>General</c:formatCode>
                <c:ptCount val="22"/>
                <c:pt idx="0">
                  <c:v>24.969670706954322</c:v>
                </c:pt>
                <c:pt idx="1">
                  <c:v>24.145942678320516</c:v>
                </c:pt>
                <c:pt idx="2">
                  <c:v>23.10618550169194</c:v>
                </c:pt>
                <c:pt idx="3">
                  <c:v>22.992656298420243</c:v>
                </c:pt>
                <c:pt idx="4">
                  <c:v>22.685795096488235</c:v>
                </c:pt>
                <c:pt idx="5">
                  <c:v>22.560196084864515</c:v>
                </c:pt>
                <c:pt idx="6">
                  <c:v>22.041489156729678</c:v>
                </c:pt>
                <c:pt idx="7">
                  <c:v>18.868133490844656</c:v>
                </c:pt>
                <c:pt idx="8">
                  <c:v>18.736534037245146</c:v>
                </c:pt>
                <c:pt idx="9">
                  <c:v>18.442569978608027</c:v>
                </c:pt>
                <c:pt idx="10">
                  <c:v>18.316444015500004</c:v>
                </c:pt>
                <c:pt idx="11">
                  <c:v>18.279260018106516</c:v>
                </c:pt>
                <c:pt idx="12">
                  <c:v>18.257306312172606</c:v>
                </c:pt>
                <c:pt idx="13">
                  <c:v>18.21129021563403</c:v>
                </c:pt>
                <c:pt idx="14">
                  <c:v>17.851467579503545</c:v>
                </c:pt>
                <c:pt idx="15">
                  <c:v>17.603285413963292</c:v>
                </c:pt>
                <c:pt idx="16">
                  <c:v>17.056965493221195</c:v>
                </c:pt>
                <c:pt idx="17">
                  <c:v>16.882751743215831</c:v>
                </c:pt>
                <c:pt idx="18">
                  <c:v>16.438610058697321</c:v>
                </c:pt>
                <c:pt idx="19">
                  <c:v>16.066086554805949</c:v>
                </c:pt>
                <c:pt idx="20">
                  <c:v>15.33491918391392</c:v>
                </c:pt>
                <c:pt idx="21">
                  <c:v>11.193660559110743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2.4'!$P$10</c:f>
              <c:strCache>
                <c:ptCount val="1"/>
                <c:pt idx="0">
                  <c:v>Offentlig service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2.4'!$M$11:$M$33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2.4'!$P$11:$P$33</c:f>
              <c:numCache>
                <c:formatCode>0</c:formatCode>
                <c:ptCount val="23"/>
                <c:pt idx="0">
                  <c:v>24.052106981011747</c:v>
                </c:pt>
                <c:pt idx="1">
                  <c:v>24.105442527003081</c:v>
                </c:pt>
                <c:pt idx="2">
                  <c:v>23.639223857000392</c:v>
                </c:pt>
                <c:pt idx="3">
                  <c:v>24.129080564052924</c:v>
                </c:pt>
                <c:pt idx="4">
                  <c:v>24.365999447451955</c:v>
                </c:pt>
                <c:pt idx="5">
                  <c:v>23.873776105725174</c:v>
                </c:pt>
                <c:pt idx="6">
                  <c:v>24.324948998414904</c:v>
                </c:pt>
                <c:pt idx="7">
                  <c:v>24.869049991101001</c:v>
                </c:pt>
                <c:pt idx="8">
                  <c:v>25.038019809974031</c:v>
                </c:pt>
                <c:pt idx="9">
                  <c:v>24.933914386511031</c:v>
                </c:pt>
                <c:pt idx="10">
                  <c:v>24.498796961381704</c:v>
                </c:pt>
                <c:pt idx="11">
                  <c:v>24.20351194226814</c:v>
                </c:pt>
                <c:pt idx="12">
                  <c:v>24.337994473342938</c:v>
                </c:pt>
                <c:pt idx="13">
                  <c:v>25.100889828861984</c:v>
                </c:pt>
                <c:pt idx="14">
                  <c:v>27.935020494813728</c:v>
                </c:pt>
                <c:pt idx="15">
                  <c:v>27.365833833077662</c:v>
                </c:pt>
                <c:pt idx="16">
                  <c:v>26.564633696004126</c:v>
                </c:pt>
                <c:pt idx="17">
                  <c:v>26.471476019550376</c:v>
                </c:pt>
                <c:pt idx="18">
                  <c:v>26.007513174484643</c:v>
                </c:pt>
                <c:pt idx="19">
                  <c:v>25.78563622918838</c:v>
                </c:pt>
                <c:pt idx="20">
                  <c:v>25.46922050957691</c:v>
                </c:pt>
                <c:pt idx="21">
                  <c:v>24.95886137425865</c:v>
                </c:pt>
                <c:pt idx="22">
                  <c:v>24.592218696670027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59040"/>
        <c:axId val="347457864"/>
      </c:lineChart>
      <c:lineChart>
        <c:grouping val="standard"/>
        <c:varyColors val="0"/>
        <c:ser>
          <c:idx val="1"/>
          <c:order val="1"/>
          <c:tx>
            <c:strRef>
              <c:f>'Figur 2.4'!$N$10</c:f>
              <c:strCache>
                <c:ptCount val="1"/>
                <c:pt idx="0">
                  <c:v>BNP (h.akse)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2.4'!$M$11:$M$33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2.4'!$N$11:$N$33</c:f>
              <c:numCache>
                <c:formatCode>0</c:formatCode>
                <c:ptCount val="23"/>
                <c:pt idx="0">
                  <c:v>60.185652410978655</c:v>
                </c:pt>
                <c:pt idx="1">
                  <c:v>63.178493307466333</c:v>
                </c:pt>
                <c:pt idx="2">
                  <c:v>66.552487220863782</c:v>
                </c:pt>
                <c:pt idx="3">
                  <c:v>68.866987236251575</c:v>
                </c:pt>
                <c:pt idx="4">
                  <c:v>72.091632344120086</c:v>
                </c:pt>
                <c:pt idx="5">
                  <c:v>77.050047527992731</c:v>
                </c:pt>
                <c:pt idx="6">
                  <c:v>79.640657018609957</c:v>
                </c:pt>
                <c:pt idx="7">
                  <c:v>81.890470187435071</c:v>
                </c:pt>
                <c:pt idx="8">
                  <c:v>83.428089305011255</c:v>
                </c:pt>
                <c:pt idx="9">
                  <c:v>87.449242019971635</c:v>
                </c:pt>
                <c:pt idx="10">
                  <c:v>92.093629855360447</c:v>
                </c:pt>
                <c:pt idx="11">
                  <c:v>97.684106372118933</c:v>
                </c:pt>
                <c:pt idx="12">
                  <c:v>100.96983816094249</c:v>
                </c:pt>
                <c:pt idx="13">
                  <c:v>104.60629576057272</c:v>
                </c:pt>
                <c:pt idx="14">
                  <c:v>100</c:v>
                </c:pt>
                <c:pt idx="15">
                  <c:v>105.1553790829217</c:v>
                </c:pt>
                <c:pt idx="16">
                  <c:v>107.24161698534907</c:v>
                </c:pt>
                <c:pt idx="17">
                  <c:v>110.03743591560051</c:v>
                </c:pt>
                <c:pt idx="18">
                  <c:v>112.05091563244167</c:v>
                </c:pt>
                <c:pt idx="19">
                  <c:v>115.04067896800672</c:v>
                </c:pt>
                <c:pt idx="20">
                  <c:v>118.24546509784611</c:v>
                </c:pt>
                <c:pt idx="21">
                  <c:v>121.95363567369259</c:v>
                </c:pt>
                <c:pt idx="22">
                  <c:v>126.47422426592914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2.4'!$O$10</c:f>
              <c:strCache>
                <c:ptCount val="1"/>
                <c:pt idx="0">
                  <c:v>Offentlig service (h.akse)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2.4'!$M$11:$M$33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 2.4'!$O$11:$O$33</c:f>
              <c:numCache>
                <c:formatCode>0</c:formatCode>
                <c:ptCount val="23"/>
                <c:pt idx="0">
                  <c:v>51.819963789881541</c:v>
                </c:pt>
                <c:pt idx="1">
                  <c:v>54.517430536645591</c:v>
                </c:pt>
                <c:pt idx="2">
                  <c:v>56.318166795196653</c:v>
                </c:pt>
                <c:pt idx="3">
                  <c:v>59.48436957601735</c:v>
                </c:pt>
                <c:pt idx="4">
                  <c:v>62.881094867600261</c:v>
                </c:pt>
                <c:pt idx="5">
                  <c:v>65.848370648601801</c:v>
                </c:pt>
                <c:pt idx="6">
                  <c:v>69.348612811563953</c:v>
                </c:pt>
                <c:pt idx="7">
                  <c:v>72.902692062251475</c:v>
                </c:pt>
                <c:pt idx="8">
                  <c:v>74.776181142053005</c:v>
                </c:pt>
                <c:pt idx="9">
                  <c:v>78.054423267599432</c:v>
                </c:pt>
                <c:pt idx="10">
                  <c:v>80.765401252595709</c:v>
                </c:pt>
                <c:pt idx="11">
                  <c:v>84.635643477917441</c:v>
                </c:pt>
                <c:pt idx="12">
                  <c:v>87.968554152003506</c:v>
                </c:pt>
                <c:pt idx="13">
                  <c:v>93.993527077560742</c:v>
                </c:pt>
                <c:pt idx="14">
                  <c:v>100</c:v>
                </c:pt>
                <c:pt idx="15">
                  <c:v>103.01279826058398</c:v>
                </c:pt>
                <c:pt idx="16">
                  <c:v>101.9807475248451</c:v>
                </c:pt>
                <c:pt idx="17">
                  <c:v>104.27246139423507</c:v>
                </c:pt>
                <c:pt idx="18">
                  <c:v>104.31943893024251</c:v>
                </c:pt>
                <c:pt idx="19">
                  <c:v>106.18918643637973</c:v>
                </c:pt>
                <c:pt idx="20">
                  <c:v>107.80804064180461</c:v>
                </c:pt>
                <c:pt idx="21">
                  <c:v>108.96086106081928</c:v>
                </c:pt>
                <c:pt idx="22">
                  <c:v>111.33987831570984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836776"/>
        <c:axId val="910838088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Indeks, 2009=100</a:t>
                </a:r>
              </a:p>
            </c:rich>
          </c:tx>
          <c:layout>
            <c:manualLayout>
              <c:xMode val="edge"/>
              <c:yMode val="edge"/>
              <c:x val="0.86119458656669368"/>
              <c:y val="3.78258022265880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7457864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7.8873860014965561E-3"/>
              <c:y val="3.2007796667852667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valAx>
        <c:axId val="910838088"/>
        <c:scaling>
          <c:orientation val="minMax"/>
          <c:max val="150"/>
          <c:min val="50"/>
        </c:scaling>
        <c:delete val="0"/>
        <c:axPos val="r"/>
        <c:numFmt formatCode="0" sourceLinked="1"/>
        <c:majorTickMark val="out"/>
        <c:minorTickMark val="none"/>
        <c:tickLblPos val="nextTo"/>
        <c:crossAx val="910836776"/>
        <c:crosses val="max"/>
        <c:crossBetween val="between"/>
      </c:valAx>
      <c:catAx>
        <c:axId val="91083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0838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0.14390525352203626"/>
          <c:y val="2.3488183819851596E-2"/>
          <c:w val="0.60489807080916624"/>
          <c:h val="5.878687560911467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[1]Figurer!$A$13</c:f>
              <c:strCache>
                <c:ptCount val="1"/>
                <c:pt idx="0">
                  <c:v>Tillid til velfærdsstaten ift. for 10 år siden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[1]Figurer!$B$12:$F$12</c:f>
              <c:strCache>
                <c:ptCount val="5"/>
                <c:pt idx="0">
                  <c:v>Meget lavere tillid end for 10 år siden</c:v>
                </c:pt>
                <c:pt idx="1">
                  <c:v>Lavere tillid end for 10 år siden</c:v>
                </c:pt>
                <c:pt idx="2">
                  <c:v>Samme tillid som for 10 år siden</c:v>
                </c:pt>
                <c:pt idx="3">
                  <c:v>Højere tillid end for 10 år siden</c:v>
                </c:pt>
                <c:pt idx="4">
                  <c:v>Meget højere tillid end for 10 år siden</c:v>
                </c:pt>
              </c:strCache>
            </c:strRef>
          </c:cat>
          <c:val>
            <c:numRef>
              <c:f>[1]Figurer!$B$13:$F$13</c:f>
              <c:numCache>
                <c:formatCode>General</c:formatCode>
                <c:ptCount val="5"/>
                <c:pt idx="0">
                  <c:v>20.868939008606674</c:v>
                </c:pt>
                <c:pt idx="1">
                  <c:v>41.663067266922695</c:v>
                </c:pt>
                <c:pt idx="2">
                  <c:v>29.236518654061133</c:v>
                </c:pt>
                <c:pt idx="3">
                  <c:v>6.877341012716176</c:v>
                </c:pt>
                <c:pt idx="4">
                  <c:v>1.3541340576933336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7-4DC5-9A56-126DD1729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legend>
      <c:legendPos val="t"/>
      <c:layout>
        <c:manualLayout>
          <c:xMode val="edge"/>
          <c:yMode val="edge"/>
          <c:x val="6.233267716535433E-2"/>
          <c:y val="0.10469310871523836"/>
          <c:w val="0.4175150918635171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Tillid til velfærdsstaten i dag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069739640209207"/>
        </c:manualLayout>
      </c:layout>
      <c:barChart>
        <c:barDir val="col"/>
        <c:grouping val="clustered"/>
        <c:varyColors val="0"/>
        <c:ser>
          <c:idx val="0"/>
          <c:order val="0"/>
          <c:tx>
            <c:v>Tillid til velfærdsstaten i dag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[1]Figurer!$B$60:$F$60</c:f>
              <c:strCache>
                <c:ptCount val="5"/>
                <c:pt idx="0">
                  <c:v>Meget lav</c:v>
                </c:pt>
                <c:pt idx="1">
                  <c:v>Lav</c:v>
                </c:pt>
                <c:pt idx="2">
                  <c:v>Nogenlunde</c:v>
                </c:pt>
                <c:pt idx="3">
                  <c:v>Høj</c:v>
                </c:pt>
                <c:pt idx="4">
                  <c:v>Meget høj</c:v>
                </c:pt>
              </c:strCache>
            </c:strRef>
          </c:cat>
          <c:val>
            <c:numRef>
              <c:f>'Figur 2.5'!$B$11:$F$11</c:f>
              <c:numCache>
                <c:formatCode>0.00</c:formatCode>
                <c:ptCount val="5"/>
                <c:pt idx="0">
                  <c:v>16.80116974600287</c:v>
                </c:pt>
                <c:pt idx="1">
                  <c:v>22.758617977299561</c:v>
                </c:pt>
                <c:pt idx="2">
                  <c:v>44.868495313881766</c:v>
                </c:pt>
                <c:pt idx="3">
                  <c:v>12.886743548667813</c:v>
                </c:pt>
                <c:pt idx="4">
                  <c:v>2.6849734141479846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8-4CFA-AD46-0B3DB401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Tillid til velfærdsstaten i dag ift. for 10 år siden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v>Tillid til velfærdsstaten i dag ift. for 10 år siden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[1]Figurer!$K$60:$O$60</c:f>
              <c:strCache>
                <c:ptCount val="5"/>
                <c:pt idx="0">
                  <c:v>Meget lavere</c:v>
                </c:pt>
                <c:pt idx="1">
                  <c:v>Lavere </c:v>
                </c:pt>
                <c:pt idx="2">
                  <c:v>Uændret</c:v>
                </c:pt>
                <c:pt idx="3">
                  <c:v>Højere</c:v>
                </c:pt>
                <c:pt idx="4">
                  <c:v>Meget højere</c:v>
                </c:pt>
              </c:strCache>
            </c:strRef>
          </c:cat>
          <c:val>
            <c:numRef>
              <c:f>'Figur 2.5'!$B$14:$F$14</c:f>
              <c:numCache>
                <c:formatCode>0.00</c:formatCode>
                <c:ptCount val="5"/>
                <c:pt idx="0">
                  <c:v>20.868939008606674</c:v>
                </c:pt>
                <c:pt idx="1">
                  <c:v>41.663067266922695</c:v>
                </c:pt>
                <c:pt idx="2">
                  <c:v>29.236518654061133</c:v>
                </c:pt>
                <c:pt idx="3">
                  <c:v>6.877341012716176</c:v>
                </c:pt>
                <c:pt idx="4">
                  <c:v>1.3541340576933336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4-4865-9C9D-ACB27DEA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Vuggestuer og børnehaver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v>Vuggestuer og børnehaver 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'[2]Q4 ubetinget figur'!$B$10:$F$10</c:f>
              <c:strCache>
                <c:ptCount val="5"/>
                <c:pt idx="0">
                  <c:v>Meget lavere end for 10 år siden</c:v>
                </c:pt>
                <c:pt idx="1">
                  <c:v>Lavere end for 10 år siden</c:v>
                </c:pt>
                <c:pt idx="2">
                  <c:v>På samme niveau som for 10 år siden</c:v>
                </c:pt>
                <c:pt idx="3">
                  <c:v>Højere end for 10 år siden</c:v>
                </c:pt>
                <c:pt idx="4">
                  <c:v>Meget højere end for 10 år siden</c:v>
                </c:pt>
              </c:strCache>
            </c:strRef>
          </c:cat>
          <c:val>
            <c:numRef>
              <c:f>'Figur 2.6'!$B$11:$F$11</c:f>
              <c:numCache>
                <c:formatCode>0.0</c:formatCode>
                <c:ptCount val="5"/>
                <c:pt idx="0">
                  <c:v>12.225326312650138</c:v>
                </c:pt>
                <c:pt idx="1">
                  <c:v>47.360965815850562</c:v>
                </c:pt>
                <c:pt idx="2">
                  <c:v>26.744956497530108</c:v>
                </c:pt>
                <c:pt idx="3">
                  <c:v>11.091934689109836</c:v>
                </c:pt>
                <c:pt idx="4">
                  <c:v>2.5768166848593466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9-4BC6-B6C2-7632ED31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Ældreplejen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v>Ældreplejen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'[2]Q4 ubetinget figur'!$B$10:$F$10</c:f>
              <c:strCache>
                <c:ptCount val="5"/>
                <c:pt idx="0">
                  <c:v>Meget lavere end for 10 år siden</c:v>
                </c:pt>
                <c:pt idx="1">
                  <c:v>Lavere end for 10 år siden</c:v>
                </c:pt>
                <c:pt idx="2">
                  <c:v>På samme niveau som for 10 år siden</c:v>
                </c:pt>
                <c:pt idx="3">
                  <c:v>Højere end for 10 år siden</c:v>
                </c:pt>
                <c:pt idx="4">
                  <c:v>Meget højere end for 10 år siden</c:v>
                </c:pt>
              </c:strCache>
            </c:strRef>
          </c:cat>
          <c:val>
            <c:numRef>
              <c:f>'Figur 2.6'!$B$12:$F$12</c:f>
              <c:numCache>
                <c:formatCode>0.0</c:formatCode>
                <c:ptCount val="5"/>
                <c:pt idx="0">
                  <c:v>23.589243307154913</c:v>
                </c:pt>
                <c:pt idx="1">
                  <c:v>45.634670266062926</c:v>
                </c:pt>
                <c:pt idx="2">
                  <c:v>21.067273300203244</c:v>
                </c:pt>
                <c:pt idx="3">
                  <c:v>7.6465807172728333</c:v>
                </c:pt>
                <c:pt idx="4">
                  <c:v>2.062232409306092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F7E-A0F7-46355AC6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[3]Sheet1!$A$2:$A$6</c:f>
              <c:strCache>
                <c:ptCount val="5"/>
                <c:pt idx="0">
                  <c:v>30 timer/uge og velstand ned med 20 pct.</c:v>
                </c:pt>
                <c:pt idx="1">
                  <c:v>35 timer/uge og velstand ned med 5 pct.</c:v>
                </c:pt>
                <c:pt idx="2">
                  <c:v>37 timer/uge og velstand uændret</c:v>
                </c:pt>
                <c:pt idx="3">
                  <c:v>39 timer/uge og velstand op med 5 pct.</c:v>
                </c:pt>
                <c:pt idx="4">
                  <c:v>44 timer/uge og velstand op med 20 pct.</c:v>
                </c:pt>
              </c:strCache>
            </c:strRef>
          </c:cat>
          <c:val>
            <c:numRef>
              <c:f>'Figur 2.7'!$C$7:$C$11</c:f>
              <c:numCache>
                <c:formatCode>0.0</c:formatCode>
                <c:ptCount val="5"/>
                <c:pt idx="0">
                  <c:v>9.4880166672274946</c:v>
                </c:pt>
                <c:pt idx="1">
                  <c:v>18.416041453542014</c:v>
                </c:pt>
                <c:pt idx="2">
                  <c:v>55.374539829469057</c:v>
                </c:pt>
                <c:pt idx="3">
                  <c:v>11.106424440379929</c:v>
                </c:pt>
                <c:pt idx="4">
                  <c:v>5.6149776093814889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284-87EF-11D89D69E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[4]Sheet1!$A$2:$A$6</c:f>
              <c:strCache>
                <c:ptCount val="5"/>
                <c:pt idx="0">
                  <c:v>Den øgede velstand bør udelukkende forvaltes privat</c:v>
                </c:pt>
                <c:pt idx="1">
                  <c:v>Den øgede velstand bør primært forvaltes privat </c:v>
                </c:pt>
                <c:pt idx="2">
                  <c:v>Den øgede velstand bør forvaltes ligeligt privat og offentligt</c:v>
                </c:pt>
                <c:pt idx="3">
                  <c:v>Den øgede velstand bør primært forvaltes offentligt </c:v>
                </c:pt>
                <c:pt idx="4">
                  <c:v>Den øgede velstand bør udelukkende forvaltes offentligt </c:v>
                </c:pt>
              </c:strCache>
            </c:strRef>
          </c:cat>
          <c:val>
            <c:numRef>
              <c:f>'Figur 2.8'!$C$7:$C$11</c:f>
              <c:numCache>
                <c:formatCode>0.0</c:formatCode>
                <c:ptCount val="5"/>
                <c:pt idx="0">
                  <c:v>9.5078930248931481</c:v>
                </c:pt>
                <c:pt idx="1">
                  <c:v>17.425030129557573</c:v>
                </c:pt>
                <c:pt idx="2">
                  <c:v>44.972262648785389</c:v>
                </c:pt>
                <c:pt idx="3">
                  <c:v>17.123090031288971</c:v>
                </c:pt>
                <c:pt idx="4">
                  <c:v>10.971724165474923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C-4240-A995-027266618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Fordeling af besparelsen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405031092806269"/>
          <c:y val="7.7396332879956176E-2"/>
          <c:w val="0.94580942905812371"/>
          <c:h val="0.8410370596757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'[5]Samlet fig 1'!$B$12:$B$28</c:f>
              <c:strCache>
                <c:ptCount val="17"/>
                <c:pt idx="0">
                  <c:v>Offentlig orden og sikkerhed</c:v>
                </c:pt>
                <c:pt idx="1">
                  <c:v>Miljøbeskyttelse</c:v>
                </c:pt>
                <c:pt idx="2">
                  <c:v>Ungdomsuddannelser</c:v>
                </c:pt>
                <c:pt idx="3">
                  <c:v>Forskning</c:v>
                </c:pt>
                <c:pt idx="4">
                  <c:v>Folkeskole</c:v>
                </c:pt>
                <c:pt idx="5">
                  <c:v>Transport</c:v>
                </c:pt>
                <c:pt idx="6">
                  <c:v>Videreg. og øvrig undervisning</c:v>
                </c:pt>
                <c:pt idx="7">
                  <c:v>Alderdom</c:v>
                </c:pt>
                <c:pt idx="8">
                  <c:v>Sygdom og invaliditet</c:v>
                </c:pt>
                <c:pt idx="9">
                  <c:v>Bolig</c:v>
                </c:pt>
                <c:pt idx="10">
                  <c:v>Arbejdsløshed</c:v>
                </c:pt>
                <c:pt idx="11">
                  <c:v>Erhvervsrettede udgifter</c:v>
                </c:pt>
                <c:pt idx="12">
                  <c:v>Familie og børn</c:v>
                </c:pt>
                <c:pt idx="13">
                  <c:v>Fritid</c:v>
                </c:pt>
                <c:pt idx="14">
                  <c:v>Sundhedsvæsen</c:v>
                </c:pt>
                <c:pt idx="15">
                  <c:v>Forsvar</c:v>
                </c:pt>
                <c:pt idx="16">
                  <c:v>Ulandsbistand</c:v>
                </c:pt>
              </c:strCache>
            </c:strRef>
          </c:cat>
          <c:val>
            <c:numRef>
              <c:f>'Figur 2.9'!$B$12:$B$28</c:f>
              <c:numCache>
                <c:formatCode>0.00</c:formatCode>
                <c:ptCount val="17"/>
                <c:pt idx="0">
                  <c:v>0.15882036685943604</c:v>
                </c:pt>
                <c:pt idx="1">
                  <c:v>0.25265889167785643</c:v>
                </c:pt>
                <c:pt idx="2">
                  <c:v>0.31364946365356444</c:v>
                </c:pt>
                <c:pt idx="3">
                  <c:v>0.32143998146057129</c:v>
                </c:pt>
                <c:pt idx="4">
                  <c:v>0.36613297462463379</c:v>
                </c:pt>
                <c:pt idx="5">
                  <c:v>0.37079799175262451</c:v>
                </c:pt>
                <c:pt idx="6">
                  <c:v>0.3831188201904297</c:v>
                </c:pt>
                <c:pt idx="7">
                  <c:v>0.39157562255859374</c:v>
                </c:pt>
                <c:pt idx="8">
                  <c:v>0.42757835388183596</c:v>
                </c:pt>
                <c:pt idx="9">
                  <c:v>0.44051480293273926</c:v>
                </c:pt>
                <c:pt idx="10">
                  <c:v>0.49022226333618163</c:v>
                </c:pt>
                <c:pt idx="11">
                  <c:v>0.52843132019042971</c:v>
                </c:pt>
                <c:pt idx="12">
                  <c:v>0.57552747726440434</c:v>
                </c:pt>
                <c:pt idx="13">
                  <c:v>0.84582147598266599</c:v>
                </c:pt>
                <c:pt idx="14">
                  <c:v>0.94496078491210933</c:v>
                </c:pt>
                <c:pt idx="15">
                  <c:v>0.97900524139404299</c:v>
                </c:pt>
                <c:pt idx="16">
                  <c:v>2.2097440719604493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F-4DCA-B9D8-3607A7E9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txPr>
          <a:bodyPr/>
          <a:lstStyle/>
          <a:p>
            <a:pPr>
              <a:defRPr sz="700"/>
            </a:pPr>
            <a:endParaRPr lang="da-DK"/>
          </a:p>
        </c:tx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mia.</a:t>
                </a:r>
                <a:r>
                  <a:rPr lang="da-DK" baseline="0"/>
                  <a:t> kr.</a:t>
                </a:r>
              </a:p>
            </c:rich>
          </c:tx>
          <c:layout>
            <c:manualLayout>
              <c:xMode val="edge"/>
              <c:yMode val="edge"/>
              <c:x val="0.89613471989669202"/>
              <c:y val="0.9694855374091767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Relativ</a:t>
            </a:r>
            <a:r>
              <a:rPr lang="da-DK" baseline="0"/>
              <a:t> bespareles på området</a:t>
            </a:r>
            <a:endParaRPr lang="da-DK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'[5]Samlet fig 2'!$B$8:$B$24</c:f>
              <c:strCache>
                <c:ptCount val="17"/>
                <c:pt idx="0">
                  <c:v>Alderdom</c:v>
                </c:pt>
                <c:pt idx="1">
                  <c:v>Sygdom og invaliditet</c:v>
                </c:pt>
                <c:pt idx="2">
                  <c:v>Sundhedsvæsen</c:v>
                </c:pt>
                <c:pt idx="3">
                  <c:v>Folkeskole</c:v>
                </c:pt>
                <c:pt idx="4">
                  <c:v>Familie og børn</c:v>
                </c:pt>
                <c:pt idx="5">
                  <c:v>Offentlig orden og sikkerhed</c:v>
                </c:pt>
                <c:pt idx="6">
                  <c:v>Transport</c:v>
                </c:pt>
                <c:pt idx="7">
                  <c:v>Ungdomsuddannelser</c:v>
                </c:pt>
                <c:pt idx="8">
                  <c:v>Videreg. og øvrig undervisning</c:v>
                </c:pt>
                <c:pt idx="9">
                  <c:v>Forskning</c:v>
                </c:pt>
                <c:pt idx="10">
                  <c:v>Arbejdsløshed</c:v>
                </c:pt>
                <c:pt idx="11">
                  <c:v>Erhvervsrettede udgifter</c:v>
                </c:pt>
                <c:pt idx="12">
                  <c:v>Fritid</c:v>
                </c:pt>
                <c:pt idx="13">
                  <c:v>Miljøbeskyttelse</c:v>
                </c:pt>
                <c:pt idx="14">
                  <c:v>Bolig</c:v>
                </c:pt>
                <c:pt idx="15">
                  <c:v>Forsvar</c:v>
                </c:pt>
                <c:pt idx="16">
                  <c:v>Ulandsbistand</c:v>
                </c:pt>
              </c:strCache>
            </c:strRef>
          </c:cat>
          <c:val>
            <c:numRef>
              <c:f>'Figur 2.9'!$B$41:$B$57</c:f>
              <c:numCache>
                <c:formatCode>0.00</c:formatCode>
                <c:ptCount val="17"/>
                <c:pt idx="0">
                  <c:v>0.19125013078034758</c:v>
                </c:pt>
                <c:pt idx="1">
                  <c:v>0.38756627763504181</c:v>
                </c:pt>
                <c:pt idx="2">
                  <c:v>0.45351362760072755</c:v>
                </c:pt>
                <c:pt idx="3">
                  <c:v>0.49329250962150456</c:v>
                </c:pt>
                <c:pt idx="4">
                  <c:v>0.52881675979474363</c:v>
                </c:pt>
                <c:pt idx="5">
                  <c:v>0.68323229339063019</c:v>
                </c:pt>
                <c:pt idx="6">
                  <c:v>0.77712087457103218</c:v>
                </c:pt>
                <c:pt idx="7">
                  <c:v>0.78881833050752415</c:v>
                </c:pt>
                <c:pt idx="8">
                  <c:v>0.80638899288155164</c:v>
                </c:pt>
                <c:pt idx="9">
                  <c:v>0.80841120544767087</c:v>
                </c:pt>
                <c:pt idx="10">
                  <c:v>0.87296709137671713</c:v>
                </c:pt>
                <c:pt idx="11">
                  <c:v>1.5898933558268531</c:v>
                </c:pt>
                <c:pt idx="12">
                  <c:v>1.9942629471771194</c:v>
                </c:pt>
                <c:pt idx="13">
                  <c:v>2.4781730135801405</c:v>
                </c:pt>
                <c:pt idx="14">
                  <c:v>2.6071432211438088</c:v>
                </c:pt>
                <c:pt idx="15">
                  <c:v>3.3575000563414257</c:v>
                </c:pt>
                <c:pt idx="16">
                  <c:v>10.624508823457194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7-4E39-B7BF-94CB09740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.90436202530146392"/>
              <c:y val="0.961011274881402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2.9151926122549132E-2"/>
          <c:w val="0.94580942905812371"/>
          <c:h val="0.893755437085944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14-41F3-89CE-A18C9FABEC80}"/>
              </c:ext>
            </c:extLst>
          </c:dPt>
          <c:cat>
            <c:strRef>
              <c:f>'[6]Sheet1 (2)'!$M$2:$M$25</c:f>
              <c:strCache>
                <c:ptCount val="24"/>
                <c:pt idx="0">
                  <c:v>Norge</c:v>
                </c:pt>
                <c:pt idx="1">
                  <c:v>Schweiz</c:v>
                </c:pt>
                <c:pt idx="2">
                  <c:v>Holland</c:v>
                </c:pt>
                <c:pt idx="3">
                  <c:v>Finland</c:v>
                </c:pt>
                <c:pt idx="4">
                  <c:v>Sverige</c:v>
                </c:pt>
                <c:pt idx="5">
                  <c:v>Danmark</c:v>
                </c:pt>
                <c:pt idx="6">
                  <c:v>Belgien</c:v>
                </c:pt>
                <c:pt idx="7">
                  <c:v>Island</c:v>
                </c:pt>
                <c:pt idx="8">
                  <c:v>Tyskland</c:v>
                </c:pt>
                <c:pt idx="9">
                  <c:v>Storbritannien</c:v>
                </c:pt>
                <c:pt idx="10">
                  <c:v>Estland</c:v>
                </c:pt>
                <c:pt idx="11">
                  <c:v>Østrig</c:v>
                </c:pt>
                <c:pt idx="12">
                  <c:v>Irland</c:v>
                </c:pt>
                <c:pt idx="13">
                  <c:v>Tjekkiet</c:v>
                </c:pt>
                <c:pt idx="14">
                  <c:v>Litauen</c:v>
                </c:pt>
                <c:pt idx="15">
                  <c:v>Ungarn</c:v>
                </c:pt>
                <c:pt idx="16">
                  <c:v>Portugal</c:v>
                </c:pt>
                <c:pt idx="17">
                  <c:v>Frankrig </c:v>
                </c:pt>
                <c:pt idx="18">
                  <c:v>Israel</c:v>
                </c:pt>
                <c:pt idx="19">
                  <c:v>Spanien</c:v>
                </c:pt>
                <c:pt idx="20">
                  <c:v>Rusland</c:v>
                </c:pt>
                <c:pt idx="21">
                  <c:v>Slovenien</c:v>
                </c:pt>
                <c:pt idx="22">
                  <c:v>Polen</c:v>
                </c:pt>
                <c:pt idx="23">
                  <c:v>Italien</c:v>
                </c:pt>
              </c:strCache>
            </c:strRef>
          </c:cat>
          <c:val>
            <c:numRef>
              <c:f>'Figur 2.10'!$C$5:$C$28</c:f>
              <c:numCache>
                <c:formatCode>0.0</c:formatCode>
                <c:ptCount val="24"/>
                <c:pt idx="0">
                  <c:v>34.415531158447266</c:v>
                </c:pt>
                <c:pt idx="1">
                  <c:v>35.597640991210938</c:v>
                </c:pt>
                <c:pt idx="2">
                  <c:v>35.974227905273438</c:v>
                </c:pt>
                <c:pt idx="3">
                  <c:v>38.227802276611328</c:v>
                </c:pt>
                <c:pt idx="4">
                  <c:v>38.539115905761719</c:v>
                </c:pt>
                <c:pt idx="5">
                  <c:v>38.730998992919922</c:v>
                </c:pt>
                <c:pt idx="6">
                  <c:v>42.368663787841797</c:v>
                </c:pt>
                <c:pt idx="7">
                  <c:v>42.839054107666016</c:v>
                </c:pt>
                <c:pt idx="8">
                  <c:v>43.0242919921875</c:v>
                </c:pt>
                <c:pt idx="9">
                  <c:v>44.979446411132813</c:v>
                </c:pt>
                <c:pt idx="10">
                  <c:v>45.33782958984375</c:v>
                </c:pt>
                <c:pt idx="11">
                  <c:v>45.375381469726563</c:v>
                </c:pt>
                <c:pt idx="12">
                  <c:v>46.184043884277344</c:v>
                </c:pt>
                <c:pt idx="13">
                  <c:v>46.646415710449219</c:v>
                </c:pt>
                <c:pt idx="14">
                  <c:v>49.133571624755859</c:v>
                </c:pt>
                <c:pt idx="15">
                  <c:v>49.894828796386719</c:v>
                </c:pt>
                <c:pt idx="16">
                  <c:v>52.872379302978516</c:v>
                </c:pt>
                <c:pt idx="17">
                  <c:v>52.882553100585938</c:v>
                </c:pt>
                <c:pt idx="18">
                  <c:v>56.681911468505859</c:v>
                </c:pt>
                <c:pt idx="19">
                  <c:v>56.837112426757813</c:v>
                </c:pt>
                <c:pt idx="20">
                  <c:v>56.877288818359375</c:v>
                </c:pt>
                <c:pt idx="21">
                  <c:v>57.148719787597656</c:v>
                </c:pt>
                <c:pt idx="22">
                  <c:v>57.217330932617188</c:v>
                </c:pt>
                <c:pt idx="23">
                  <c:v>57.511981964111328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4-41F3-89CE-A18C9FAB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At val="50"/>
        <c:auto val="1"/>
        <c:lblAlgn val="ctr"/>
        <c:lblOffset val="0"/>
        <c:noMultiLvlLbl val="0"/>
      </c:catAx>
      <c:valAx>
        <c:axId val="173016528"/>
        <c:scaling>
          <c:orientation val="minMax"/>
          <c:max val="70"/>
          <c:min val="3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Riotindeks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Gini-koefficient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653324584426934E-2"/>
          <c:y val="9.7788349372995048E-2"/>
          <c:w val="0.90116907261592305"/>
          <c:h val="0.7244320866141732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'Figur 2.11'!$U$5:$U$141</c:f>
              <c:numCache>
                <c:formatCode>General</c:formatCode>
                <c:ptCount val="137"/>
                <c:pt idx="0">
                  <c:v>-0.99565219879150391</c:v>
                </c:pt>
                <c:pt idx="1">
                  <c:v>-1.218181848526001</c:v>
                </c:pt>
                <c:pt idx="2">
                  <c:v>-0.32222223281860352</c:v>
                </c:pt>
                <c:pt idx="3">
                  <c:v>-0.29565218091011047</c:v>
                </c:pt>
                <c:pt idx="4">
                  <c:v>-2.718181848526001</c:v>
                </c:pt>
                <c:pt idx="5">
                  <c:v>-2.4652173519134521</c:v>
                </c:pt>
                <c:pt idx="6">
                  <c:v>-2.8730769157409668</c:v>
                </c:pt>
                <c:pt idx="7">
                  <c:v>-3.7239999771118164</c:v>
                </c:pt>
                <c:pt idx="8">
                  <c:v>-2.7222223281860352</c:v>
                </c:pt>
                <c:pt idx="9">
                  <c:v>4.8818182945251465</c:v>
                </c:pt>
                <c:pt idx="10">
                  <c:v>2.7347826957702637</c:v>
                </c:pt>
                <c:pt idx="11">
                  <c:v>4.4269232749938965</c:v>
                </c:pt>
                <c:pt idx="12">
                  <c:v>4.7760000228881836</c:v>
                </c:pt>
                <c:pt idx="13">
                  <c:v>1.1269230842590332</c:v>
                </c:pt>
                <c:pt idx="14">
                  <c:v>0.28181818127632141</c:v>
                </c:pt>
                <c:pt idx="15">
                  <c:v>0.83478260040283203</c:v>
                </c:pt>
                <c:pt idx="16">
                  <c:v>0.22692307829856873</c:v>
                </c:pt>
                <c:pt idx="17">
                  <c:v>3.0759999752044678</c:v>
                </c:pt>
                <c:pt idx="18">
                  <c:v>-3.2956521511077881</c:v>
                </c:pt>
                <c:pt idx="19">
                  <c:v>-4.5652174949645996</c:v>
                </c:pt>
                <c:pt idx="20">
                  <c:v>-4.6730771064758301</c:v>
                </c:pt>
                <c:pt idx="21">
                  <c:v>-5.124000072479248</c:v>
                </c:pt>
                <c:pt idx="22">
                  <c:v>-4.9222221374511719</c:v>
                </c:pt>
                <c:pt idx="23">
                  <c:v>-5.8956522941589355</c:v>
                </c:pt>
                <c:pt idx="24">
                  <c:v>-4.9181818962097168</c:v>
                </c:pt>
                <c:pt idx="25">
                  <c:v>-5.665217399597168</c:v>
                </c:pt>
                <c:pt idx="26">
                  <c:v>-4.0730767250061035</c:v>
                </c:pt>
                <c:pt idx="27">
                  <c:v>-3.4240000247955322</c:v>
                </c:pt>
                <c:pt idx="28">
                  <c:v>-2.4222221374511719</c:v>
                </c:pt>
                <c:pt idx="29">
                  <c:v>2.8043477535247803</c:v>
                </c:pt>
                <c:pt idx="30">
                  <c:v>2.8818182945251465</c:v>
                </c:pt>
                <c:pt idx="31">
                  <c:v>1.0347826480865479</c:v>
                </c:pt>
                <c:pt idx="32">
                  <c:v>0.72692304849624634</c:v>
                </c:pt>
                <c:pt idx="33">
                  <c:v>1.6759999990463257</c:v>
                </c:pt>
                <c:pt idx="34">
                  <c:v>3.7777776718139648</c:v>
                </c:pt>
                <c:pt idx="35">
                  <c:v>-2.8956520557403564</c:v>
                </c:pt>
                <c:pt idx="36">
                  <c:v>-2.8181817531585693</c:v>
                </c:pt>
                <c:pt idx="37">
                  <c:v>-3.0652174949645996</c:v>
                </c:pt>
                <c:pt idx="38">
                  <c:v>-3.5730769634246826</c:v>
                </c:pt>
                <c:pt idx="39">
                  <c:v>-4.124000072479248</c:v>
                </c:pt>
                <c:pt idx="40">
                  <c:v>-4.0222220420837402</c:v>
                </c:pt>
                <c:pt idx="41">
                  <c:v>-0.19565217196941376</c:v>
                </c:pt>
                <c:pt idx="42">
                  <c:v>-1.1181818246841431</c:v>
                </c:pt>
                <c:pt idx="43">
                  <c:v>2.1347825527191162</c:v>
                </c:pt>
                <c:pt idx="44">
                  <c:v>2.4269230365753174</c:v>
                </c:pt>
                <c:pt idx="45">
                  <c:v>1.8760000467300415</c:v>
                </c:pt>
                <c:pt idx="46">
                  <c:v>1.4777777194976807</c:v>
                </c:pt>
                <c:pt idx="47">
                  <c:v>-0.395652174949646</c:v>
                </c:pt>
                <c:pt idx="48">
                  <c:v>0.48181816935539246</c:v>
                </c:pt>
                <c:pt idx="49">
                  <c:v>-1.0730769634246826</c:v>
                </c:pt>
                <c:pt idx="50">
                  <c:v>2.8043477535247803</c:v>
                </c:pt>
                <c:pt idx="51">
                  <c:v>2.7347826957702637</c:v>
                </c:pt>
                <c:pt idx="52">
                  <c:v>2.826923131942749</c:v>
                </c:pt>
                <c:pt idx="53">
                  <c:v>-0.895652174949646</c:v>
                </c:pt>
                <c:pt idx="54">
                  <c:v>-2.5181818008422852</c:v>
                </c:pt>
                <c:pt idx="55">
                  <c:v>-3.3652174472808838</c:v>
                </c:pt>
                <c:pt idx="56">
                  <c:v>-1.8730769157409668</c:v>
                </c:pt>
                <c:pt idx="57">
                  <c:v>-0.42399999499320984</c:v>
                </c:pt>
                <c:pt idx="58">
                  <c:v>7.7777780592441559E-2</c:v>
                </c:pt>
                <c:pt idx="59">
                  <c:v>-2.7956521511077881</c:v>
                </c:pt>
                <c:pt idx="60">
                  <c:v>-4.4239997863769531</c:v>
                </c:pt>
                <c:pt idx="61">
                  <c:v>2.8043477535247803</c:v>
                </c:pt>
                <c:pt idx="62">
                  <c:v>1.8818181753158569</c:v>
                </c:pt>
                <c:pt idx="63">
                  <c:v>3.4782607108354568E-2</c:v>
                </c:pt>
                <c:pt idx="64">
                  <c:v>1.0269230604171753</c:v>
                </c:pt>
                <c:pt idx="65">
                  <c:v>1.9759999513626099</c:v>
                </c:pt>
                <c:pt idx="66">
                  <c:v>1.0777777433395386</c:v>
                </c:pt>
                <c:pt idx="67">
                  <c:v>11.326923370361328</c:v>
                </c:pt>
                <c:pt idx="68">
                  <c:v>10.175999641418457</c:v>
                </c:pt>
                <c:pt idx="69">
                  <c:v>3.9760000705718994</c:v>
                </c:pt>
                <c:pt idx="70">
                  <c:v>2.326923131942749</c:v>
                </c:pt>
                <c:pt idx="71">
                  <c:v>3.875999927520752</c:v>
                </c:pt>
                <c:pt idx="72">
                  <c:v>6.8777775764465332</c:v>
                </c:pt>
                <c:pt idx="73">
                  <c:v>-0.59565216302871704</c:v>
                </c:pt>
                <c:pt idx="74">
                  <c:v>-0.99565219879150391</c:v>
                </c:pt>
                <c:pt idx="75">
                  <c:v>-0.81818181276321411</c:v>
                </c:pt>
                <c:pt idx="76">
                  <c:v>-1.5652173757553101</c:v>
                </c:pt>
                <c:pt idx="77">
                  <c:v>-3.4730768203735352</c:v>
                </c:pt>
                <c:pt idx="78">
                  <c:v>-3.624000072479248</c:v>
                </c:pt>
                <c:pt idx="79">
                  <c:v>-2.2222223281860352</c:v>
                </c:pt>
                <c:pt idx="80">
                  <c:v>0.80434781312942505</c:v>
                </c:pt>
                <c:pt idx="81">
                  <c:v>-4.4181818962097168</c:v>
                </c:pt>
                <c:pt idx="82">
                  <c:v>-3.8652174472808838</c:v>
                </c:pt>
                <c:pt idx="83">
                  <c:v>-5.5730767250061035</c:v>
                </c:pt>
                <c:pt idx="84">
                  <c:v>-5.5240001678466797</c:v>
                </c:pt>
                <c:pt idx="85">
                  <c:v>-4.0222220420837402</c:v>
                </c:pt>
                <c:pt idx="86">
                  <c:v>8.1043481826782227</c:v>
                </c:pt>
                <c:pt idx="87">
                  <c:v>7.2818183898925781</c:v>
                </c:pt>
                <c:pt idx="88">
                  <c:v>5.7347826957702637</c:v>
                </c:pt>
                <c:pt idx="89">
                  <c:v>4.5269231796264648</c:v>
                </c:pt>
                <c:pt idx="90">
                  <c:v>4.7760000228881836</c:v>
                </c:pt>
                <c:pt idx="91">
                  <c:v>4.7777776718139648</c:v>
                </c:pt>
                <c:pt idx="92">
                  <c:v>10.181818008422852</c:v>
                </c:pt>
                <c:pt idx="93">
                  <c:v>10.734782218933105</c:v>
                </c:pt>
                <c:pt idx="94">
                  <c:v>8.2269229888916016</c:v>
                </c:pt>
                <c:pt idx="95">
                  <c:v>9.4759998321533203</c:v>
                </c:pt>
                <c:pt idx="96">
                  <c:v>-3.6956522464752197</c:v>
                </c:pt>
                <c:pt idx="97">
                  <c:v>-5.0181818008422852</c:v>
                </c:pt>
                <c:pt idx="98">
                  <c:v>-4.8652172088623047</c:v>
                </c:pt>
                <c:pt idx="99">
                  <c:v>-3.9730768203735352</c:v>
                </c:pt>
                <c:pt idx="100">
                  <c:v>-5.124000072479248</c:v>
                </c:pt>
                <c:pt idx="101">
                  <c:v>-5.9956521987915039</c:v>
                </c:pt>
                <c:pt idx="102">
                  <c:v>-6.4181818962097168</c:v>
                </c:pt>
                <c:pt idx="103">
                  <c:v>-7.165217399597168</c:v>
                </c:pt>
                <c:pt idx="104">
                  <c:v>-6.3730769157409668</c:v>
                </c:pt>
                <c:pt idx="105">
                  <c:v>-5.624000072479248</c:v>
                </c:pt>
                <c:pt idx="106">
                  <c:v>-5.1222224235534668</c:v>
                </c:pt>
                <c:pt idx="107">
                  <c:v>2.5043478012084961</c:v>
                </c:pt>
                <c:pt idx="108">
                  <c:v>2.6818182468414307</c:v>
                </c:pt>
                <c:pt idx="109">
                  <c:v>3.334782600402832</c:v>
                </c:pt>
                <c:pt idx="110">
                  <c:v>3.9269230365753174</c:v>
                </c:pt>
                <c:pt idx="111">
                  <c:v>4.1760001182556152</c:v>
                </c:pt>
                <c:pt idx="112">
                  <c:v>5.2777776718139648</c:v>
                </c:pt>
                <c:pt idx="113">
                  <c:v>-4.6956520080566406</c:v>
                </c:pt>
                <c:pt idx="114">
                  <c:v>-4.4181818962097168</c:v>
                </c:pt>
                <c:pt idx="115">
                  <c:v>-2.7652173042297363</c:v>
                </c:pt>
                <c:pt idx="116">
                  <c:v>-3.5730769634246826</c:v>
                </c:pt>
                <c:pt idx="117">
                  <c:v>-3.624000072479248</c:v>
                </c:pt>
                <c:pt idx="118">
                  <c:v>-2.4222221374511719</c:v>
                </c:pt>
                <c:pt idx="119">
                  <c:v>3.0818181037902832</c:v>
                </c:pt>
                <c:pt idx="120">
                  <c:v>2.9347825050354004</c:v>
                </c:pt>
                <c:pt idx="121">
                  <c:v>1.326923131942749</c:v>
                </c:pt>
                <c:pt idx="122">
                  <c:v>0.37599998712539673</c:v>
                </c:pt>
                <c:pt idx="123">
                  <c:v>1.6777777671813965</c:v>
                </c:pt>
                <c:pt idx="124">
                  <c:v>10.504347801208496</c:v>
                </c:pt>
                <c:pt idx="125">
                  <c:v>8.1347827911376953</c:v>
                </c:pt>
                <c:pt idx="126">
                  <c:v>-1.895652174949646</c:v>
                </c:pt>
                <c:pt idx="127">
                  <c:v>-1.0181818008422852</c:v>
                </c:pt>
                <c:pt idx="128">
                  <c:v>-4.2652173042297363</c:v>
                </c:pt>
                <c:pt idx="129">
                  <c:v>-6.4730768203735352</c:v>
                </c:pt>
                <c:pt idx="130">
                  <c:v>-6.5240001678466797</c:v>
                </c:pt>
                <c:pt idx="131">
                  <c:v>5.2043476104736328</c:v>
                </c:pt>
                <c:pt idx="132">
                  <c:v>3.781818151473999</c:v>
                </c:pt>
                <c:pt idx="133">
                  <c:v>3.2347826957702637</c:v>
                </c:pt>
                <c:pt idx="134">
                  <c:v>3.1269230842590332</c:v>
                </c:pt>
                <c:pt idx="135">
                  <c:v>1.0759999752044678</c:v>
                </c:pt>
                <c:pt idx="136">
                  <c:v>3.1777777671813965</c:v>
                </c:pt>
              </c:numCache>
            </c:numRef>
          </c:xVal>
          <c:yVal>
            <c:numRef>
              <c:f>'Figur 2.11'!$V$5:$V$141</c:f>
              <c:numCache>
                <c:formatCode>General</c:formatCode>
                <c:ptCount val="137"/>
                <c:pt idx="0">
                  <c:v>-0.97920626401901245</c:v>
                </c:pt>
                <c:pt idx="1">
                  <c:v>-1.036950945854187</c:v>
                </c:pt>
                <c:pt idx="2">
                  <c:v>0.90198624134063721</c:v>
                </c:pt>
                <c:pt idx="3">
                  <c:v>-5.3223762512207031</c:v>
                </c:pt>
                <c:pt idx="4">
                  <c:v>-6.8418407440185547</c:v>
                </c:pt>
                <c:pt idx="5">
                  <c:v>-7.081301212310791</c:v>
                </c:pt>
                <c:pt idx="6">
                  <c:v>-7.0725927352905273</c:v>
                </c:pt>
                <c:pt idx="7">
                  <c:v>-10.954067230224609</c:v>
                </c:pt>
                <c:pt idx="8">
                  <c:v>-5.0129804611206055</c:v>
                </c:pt>
                <c:pt idx="9">
                  <c:v>24.227895736694336</c:v>
                </c:pt>
                <c:pt idx="10">
                  <c:v>22.50004768371582</c:v>
                </c:pt>
                <c:pt idx="11">
                  <c:v>15.75765323638916</c:v>
                </c:pt>
                <c:pt idx="12">
                  <c:v>20.099006652832031</c:v>
                </c:pt>
                <c:pt idx="13">
                  <c:v>13.358956336975098</c:v>
                </c:pt>
                <c:pt idx="14">
                  <c:v>-5.1332378387451172</c:v>
                </c:pt>
                <c:pt idx="15">
                  <c:v>-9.1961841583251953</c:v>
                </c:pt>
                <c:pt idx="16">
                  <c:v>-3.2623815536499023</c:v>
                </c:pt>
                <c:pt idx="17">
                  <c:v>8.6519584655761719</c:v>
                </c:pt>
                <c:pt idx="18">
                  <c:v>8.2907905578613281</c:v>
                </c:pt>
                <c:pt idx="19">
                  <c:v>5.1281371116638184</c:v>
                </c:pt>
                <c:pt idx="20">
                  <c:v>4.0929269790649414</c:v>
                </c:pt>
                <c:pt idx="21">
                  <c:v>5.3562355041503906</c:v>
                </c:pt>
                <c:pt idx="22">
                  <c:v>1.8785640001296997</c:v>
                </c:pt>
                <c:pt idx="23">
                  <c:v>-13.303596496582031</c:v>
                </c:pt>
                <c:pt idx="24">
                  <c:v>-13.090761184692383</c:v>
                </c:pt>
                <c:pt idx="25">
                  <c:v>-14.952108383178711</c:v>
                </c:pt>
                <c:pt idx="26">
                  <c:v>-15.88736629486084</c:v>
                </c:pt>
                <c:pt idx="27">
                  <c:v>-15.823963165283203</c:v>
                </c:pt>
                <c:pt idx="28">
                  <c:v>-9.443018913269043</c:v>
                </c:pt>
                <c:pt idx="29">
                  <c:v>1.1386069059371948</c:v>
                </c:pt>
                <c:pt idx="30">
                  <c:v>-1.1802195310592651</c:v>
                </c:pt>
                <c:pt idx="31">
                  <c:v>-0.74391788244247437</c:v>
                </c:pt>
                <c:pt idx="32">
                  <c:v>-7.3296575546264648</c:v>
                </c:pt>
                <c:pt idx="33">
                  <c:v>-3.1316032409667969</c:v>
                </c:pt>
                <c:pt idx="34">
                  <c:v>-0.89876067638397217</c:v>
                </c:pt>
                <c:pt idx="35">
                  <c:v>-13.535205841064453</c:v>
                </c:pt>
                <c:pt idx="36">
                  <c:v>-13.865312576293945</c:v>
                </c:pt>
                <c:pt idx="37">
                  <c:v>-16.762849807739258</c:v>
                </c:pt>
                <c:pt idx="38">
                  <c:v>-15.767809867858887</c:v>
                </c:pt>
                <c:pt idx="39">
                  <c:v>-17.450061798095703</c:v>
                </c:pt>
                <c:pt idx="40">
                  <c:v>-8.2764272689819336</c:v>
                </c:pt>
                <c:pt idx="41">
                  <c:v>1.1037596464157104</c:v>
                </c:pt>
                <c:pt idx="42">
                  <c:v>1.7935200929641724</c:v>
                </c:pt>
                <c:pt idx="43">
                  <c:v>-0.90291446447372437</c:v>
                </c:pt>
                <c:pt idx="44">
                  <c:v>-0.76949208974838257</c:v>
                </c:pt>
                <c:pt idx="45">
                  <c:v>-1.3327445983886719</c:v>
                </c:pt>
                <c:pt idx="46">
                  <c:v>6.4980592727661133</c:v>
                </c:pt>
                <c:pt idx="47">
                  <c:v>3.5814282894134521</c:v>
                </c:pt>
                <c:pt idx="48">
                  <c:v>1.8586064577102661</c:v>
                </c:pt>
                <c:pt idx="49">
                  <c:v>-3.7600202560424805</c:v>
                </c:pt>
                <c:pt idx="50">
                  <c:v>3.269580602645874</c:v>
                </c:pt>
                <c:pt idx="51">
                  <c:v>12.40101432800293</c:v>
                </c:pt>
                <c:pt idx="52">
                  <c:v>22.085153579711914</c:v>
                </c:pt>
                <c:pt idx="53">
                  <c:v>8.9309654235839844</c:v>
                </c:pt>
                <c:pt idx="54">
                  <c:v>13.515584945678711</c:v>
                </c:pt>
                <c:pt idx="55">
                  <c:v>17.17991828918457</c:v>
                </c:pt>
                <c:pt idx="56">
                  <c:v>1.5885249376296997</c:v>
                </c:pt>
                <c:pt idx="57">
                  <c:v>3.0078887939453125</c:v>
                </c:pt>
                <c:pt idx="58">
                  <c:v>8.1423311233520508</c:v>
                </c:pt>
                <c:pt idx="59">
                  <c:v>-9.3762588500976563</c:v>
                </c:pt>
                <c:pt idx="60">
                  <c:v>-5.0330390930175781</c:v>
                </c:pt>
                <c:pt idx="61">
                  <c:v>-2.2040712833404541</c:v>
                </c:pt>
                <c:pt idx="62">
                  <c:v>-3.2554605007171631</c:v>
                </c:pt>
                <c:pt idx="63">
                  <c:v>3.4094405174255371</c:v>
                </c:pt>
                <c:pt idx="64">
                  <c:v>2.031773567199707</c:v>
                </c:pt>
                <c:pt idx="65">
                  <c:v>1.9190711975097656</c:v>
                </c:pt>
                <c:pt idx="66">
                  <c:v>3.1174249649047852</c:v>
                </c:pt>
                <c:pt idx="67">
                  <c:v>3.7803506851196289</c:v>
                </c:pt>
                <c:pt idx="68">
                  <c:v>1.7571563720703125</c:v>
                </c:pt>
                <c:pt idx="69">
                  <c:v>9.2702369689941406</c:v>
                </c:pt>
                <c:pt idx="70">
                  <c:v>12.63039493560791</c:v>
                </c:pt>
                <c:pt idx="71">
                  <c:v>2.2311935424804688</c:v>
                </c:pt>
                <c:pt idx="72">
                  <c:v>3.7974176406860352</c:v>
                </c:pt>
                <c:pt idx="73">
                  <c:v>-10.428760528564453</c:v>
                </c:pt>
                <c:pt idx="74">
                  <c:v>-8.8052330017089844</c:v>
                </c:pt>
                <c:pt idx="75">
                  <c:v>-12.73457145690918</c:v>
                </c:pt>
                <c:pt idx="76">
                  <c:v>-15.76481819152832</c:v>
                </c:pt>
                <c:pt idx="77">
                  <c:v>-17.685426712036133</c:v>
                </c:pt>
                <c:pt idx="78">
                  <c:v>-16.068843841552734</c:v>
                </c:pt>
                <c:pt idx="79">
                  <c:v>-10.266566276550293</c:v>
                </c:pt>
                <c:pt idx="80">
                  <c:v>-8.4535331726074219</c:v>
                </c:pt>
                <c:pt idx="81">
                  <c:v>-10.628744125366211</c:v>
                </c:pt>
                <c:pt idx="82">
                  <c:v>-14.47730827331543</c:v>
                </c:pt>
                <c:pt idx="83">
                  <c:v>-17.944097518920898</c:v>
                </c:pt>
                <c:pt idx="84">
                  <c:v>-17.984600067138672</c:v>
                </c:pt>
                <c:pt idx="85">
                  <c:v>-12.921320915222168</c:v>
                </c:pt>
                <c:pt idx="86">
                  <c:v>15.4483642578125</c:v>
                </c:pt>
                <c:pt idx="87">
                  <c:v>8.5307559967041016</c:v>
                </c:pt>
                <c:pt idx="88">
                  <c:v>7.4667677879333496</c:v>
                </c:pt>
                <c:pt idx="89">
                  <c:v>8.9436044692993164</c:v>
                </c:pt>
                <c:pt idx="90">
                  <c:v>13.132392883300781</c:v>
                </c:pt>
                <c:pt idx="91">
                  <c:v>13.288487434387207</c:v>
                </c:pt>
                <c:pt idx="92">
                  <c:v>13.64954948425293</c:v>
                </c:pt>
                <c:pt idx="93">
                  <c:v>7.492551326751709</c:v>
                </c:pt>
                <c:pt idx="94">
                  <c:v>6.8832025527954102</c:v>
                </c:pt>
                <c:pt idx="95">
                  <c:v>8.4154319763183594</c:v>
                </c:pt>
                <c:pt idx="96">
                  <c:v>12.636886596679688</c:v>
                </c:pt>
                <c:pt idx="97">
                  <c:v>1.9339238405227661</c:v>
                </c:pt>
                <c:pt idx="98">
                  <c:v>-1.8998245000839233</c:v>
                </c:pt>
                <c:pt idx="99">
                  <c:v>4.4294977188110352</c:v>
                </c:pt>
                <c:pt idx="100">
                  <c:v>8.4957084655761719</c:v>
                </c:pt>
                <c:pt idx="101">
                  <c:v>5.0600700378417969</c:v>
                </c:pt>
                <c:pt idx="102">
                  <c:v>3.2564527988433838</c:v>
                </c:pt>
                <c:pt idx="103">
                  <c:v>-0.49126666784286499</c:v>
                </c:pt>
                <c:pt idx="104">
                  <c:v>9.1949167251586914</c:v>
                </c:pt>
                <c:pt idx="105">
                  <c:v>10.123210906982422</c:v>
                </c:pt>
                <c:pt idx="106">
                  <c:v>17.479822158813477</c:v>
                </c:pt>
                <c:pt idx="107">
                  <c:v>-3.0735399723052979</c:v>
                </c:pt>
                <c:pt idx="108">
                  <c:v>-3.3824098110198975</c:v>
                </c:pt>
                <c:pt idx="109">
                  <c:v>-2.4880433082580566</c:v>
                </c:pt>
                <c:pt idx="110">
                  <c:v>0.66071039438247681</c:v>
                </c:pt>
                <c:pt idx="111">
                  <c:v>10.779041290283203</c:v>
                </c:pt>
                <c:pt idx="112">
                  <c:v>12.570488929748535</c:v>
                </c:pt>
                <c:pt idx="113">
                  <c:v>-6.0236358642578125</c:v>
                </c:pt>
                <c:pt idx="114">
                  <c:v>-8.6489696502685547</c:v>
                </c:pt>
                <c:pt idx="115">
                  <c:v>-12.434957504272461</c:v>
                </c:pt>
                <c:pt idx="116">
                  <c:v>-17.490320205688477</c:v>
                </c:pt>
                <c:pt idx="117">
                  <c:v>-14.760505676269531</c:v>
                </c:pt>
                <c:pt idx="118">
                  <c:v>-9.619715690612793</c:v>
                </c:pt>
                <c:pt idx="119">
                  <c:v>-12.367551803588867</c:v>
                </c:pt>
                <c:pt idx="120">
                  <c:v>-15.373907089233398</c:v>
                </c:pt>
                <c:pt idx="121">
                  <c:v>-15.739787101745605</c:v>
                </c:pt>
                <c:pt idx="122">
                  <c:v>-16.926933288574219</c:v>
                </c:pt>
                <c:pt idx="123">
                  <c:v>-12.223666191101074</c:v>
                </c:pt>
                <c:pt idx="124">
                  <c:v>10.404399871826172</c:v>
                </c:pt>
                <c:pt idx="125">
                  <c:v>11.705148696899414</c:v>
                </c:pt>
                <c:pt idx="126">
                  <c:v>12.742416381835938</c:v>
                </c:pt>
                <c:pt idx="127">
                  <c:v>23.048429489135742</c:v>
                </c:pt>
                <c:pt idx="128">
                  <c:v>26.217424392700195</c:v>
                </c:pt>
                <c:pt idx="129">
                  <c:v>19.105745315551758</c:v>
                </c:pt>
                <c:pt idx="130">
                  <c:v>20.88909912109375</c:v>
                </c:pt>
                <c:pt idx="131">
                  <c:v>-1.1018487215042114</c:v>
                </c:pt>
                <c:pt idx="132">
                  <c:v>0.35130900144577026</c:v>
                </c:pt>
                <c:pt idx="133">
                  <c:v>-0.93104404211044312</c:v>
                </c:pt>
                <c:pt idx="134">
                  <c:v>-1.8344563245773315</c:v>
                </c:pt>
                <c:pt idx="135">
                  <c:v>-4.6612701416015625</c:v>
                </c:pt>
                <c:pt idx="136">
                  <c:v>0.98787415027618408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0-4D22-AAFF-6F5309BB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26040"/>
        <c:axId val="1"/>
      </c:scatterChart>
      <c:valAx>
        <c:axId val="50872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Gini-koefficient</a:t>
                </a:r>
              </a:p>
            </c:rich>
          </c:tx>
          <c:layout>
            <c:manualLayout>
              <c:xMode val="edge"/>
              <c:yMode val="edge"/>
              <c:x val="0.44955009521938655"/>
              <c:y val="0.8794908136482939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RIOT-indeks</a:t>
                </a:r>
              </a:p>
            </c:rich>
          </c:tx>
          <c:layout>
            <c:manualLayout>
              <c:xMode val="edge"/>
              <c:yMode val="edge"/>
              <c:x val="1.4610242685181594E-4"/>
              <c:y val="8.37707786526684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50872604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BNP pr. indbygger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275371828521433E-2"/>
          <c:y val="0.11630686789151357"/>
          <c:w val="0.8872801837270341"/>
          <c:h val="0.714956092589490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6BC25"/>
              </a:solidFill>
              <a:ln>
                <a:noFill/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26569479422359654"/>
                  <c:y val="0.162903699537557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Koefficient: -0,001, std.fejl: 0,000, p-værdi: 0,000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'Figur 2.11'!$E$5:$E$198</c:f>
              <c:numCache>
                <c:formatCode>_ * #,##0_ ;_ * \-#,##0_ ;_ * "-"??_ ;_ @_ </c:formatCode>
                <c:ptCount val="194"/>
                <c:pt idx="0">
                  <c:v>2823.27099609375</c:v>
                </c:pt>
                <c:pt idx="1">
                  <c:v>6207.6787109375</c:v>
                </c:pt>
                <c:pt idx="2">
                  <c:v>8616.591796875</c:v>
                </c:pt>
                <c:pt idx="3">
                  <c:v>7930.47607421875</c:v>
                </c:pt>
                <c:pt idx="4">
                  <c:v>10846.837890625</c:v>
                </c:pt>
                <c:pt idx="5">
                  <c:v>1960.1849365234375</c:v>
                </c:pt>
                <c:pt idx="6">
                  <c:v>4334.7099609375</c:v>
                </c:pt>
                <c:pt idx="7">
                  <c:v>5890.80712890625</c:v>
                </c:pt>
                <c:pt idx="8">
                  <c:v>7033.19189453125</c:v>
                </c:pt>
                <c:pt idx="9">
                  <c:v>9123.7451171875</c:v>
                </c:pt>
                <c:pt idx="10">
                  <c:v>8415.416015625</c:v>
                </c:pt>
                <c:pt idx="11">
                  <c:v>4146.18310546875</c:v>
                </c:pt>
                <c:pt idx="12">
                  <c:v>6187.01416015625</c:v>
                </c:pt>
                <c:pt idx="13">
                  <c:v>-20021.501953125</c:v>
                </c:pt>
                <c:pt idx="14">
                  <c:v>-18416.013671875</c:v>
                </c:pt>
                <c:pt idx="15">
                  <c:v>-16966.31640625</c:v>
                </c:pt>
                <c:pt idx="16">
                  <c:v>-18584.6484375</c:v>
                </c:pt>
                <c:pt idx="17">
                  <c:v>-11269.1328125</c:v>
                </c:pt>
                <c:pt idx="18">
                  <c:v>-12037.0634765625</c:v>
                </c:pt>
                <c:pt idx="19">
                  <c:v>846.0667724609375</c:v>
                </c:pt>
                <c:pt idx="20">
                  <c:v>3491.37548828125</c:v>
                </c:pt>
                <c:pt idx="21">
                  <c:v>2100.475830078125</c:v>
                </c:pt>
                <c:pt idx="22">
                  <c:v>-2872.771240234375</c:v>
                </c:pt>
                <c:pt idx="23">
                  <c:v>-11381.1494140625</c:v>
                </c:pt>
                <c:pt idx="24">
                  <c:v>-7694.1181640625</c:v>
                </c:pt>
                <c:pt idx="25">
                  <c:v>-3602.48779296875</c:v>
                </c:pt>
                <c:pt idx="26">
                  <c:v>-3729.153076171875</c:v>
                </c:pt>
                <c:pt idx="27">
                  <c:v>-5523.02490234375</c:v>
                </c:pt>
                <c:pt idx="28">
                  <c:v>-7791.41845703125</c:v>
                </c:pt>
                <c:pt idx="29">
                  <c:v>-5252.39599609375</c:v>
                </c:pt>
                <c:pt idx="30">
                  <c:v>1958.5950927734375</c:v>
                </c:pt>
                <c:pt idx="31">
                  <c:v>4961.3115234375</c:v>
                </c:pt>
                <c:pt idx="32">
                  <c:v>7989.71337890625</c:v>
                </c:pt>
                <c:pt idx="33">
                  <c:v>10083.85546875</c:v>
                </c:pt>
                <c:pt idx="34">
                  <c:v>10892.0458984375</c:v>
                </c:pt>
                <c:pt idx="35">
                  <c:v>8933.099609375</c:v>
                </c:pt>
                <c:pt idx="36">
                  <c:v>5256.96044921875</c:v>
                </c:pt>
                <c:pt idx="37">
                  <c:v>-15106.033203125</c:v>
                </c:pt>
                <c:pt idx="38">
                  <c:v>-11264.609375</c:v>
                </c:pt>
                <c:pt idx="39">
                  <c:v>-9079.8984375</c:v>
                </c:pt>
                <c:pt idx="40">
                  <c:v>-9747.0869140625</c:v>
                </c:pt>
                <c:pt idx="41">
                  <c:v>-8360.75390625</c:v>
                </c:pt>
                <c:pt idx="42">
                  <c:v>-11381.0615234375</c:v>
                </c:pt>
                <c:pt idx="43">
                  <c:v>-10254.95703125</c:v>
                </c:pt>
                <c:pt idx="44">
                  <c:v>-184.93807983398438</c:v>
                </c:pt>
                <c:pt idx="45">
                  <c:v>3162.5146484375</c:v>
                </c:pt>
                <c:pt idx="46">
                  <c:v>4992.30322265625</c:v>
                </c:pt>
                <c:pt idx="47">
                  <c:v>8886.02734375</c:v>
                </c:pt>
                <c:pt idx="48">
                  <c:v>7551.58154296875</c:v>
                </c:pt>
                <c:pt idx="49">
                  <c:v>6110.05712890625</c:v>
                </c:pt>
                <c:pt idx="50">
                  <c:v>596.24163818359375</c:v>
                </c:pt>
                <c:pt idx="51">
                  <c:v>2211.345947265625</c:v>
                </c:pt>
                <c:pt idx="52">
                  <c:v>8.4193449020385742</c:v>
                </c:pt>
                <c:pt idx="53">
                  <c:v>1186.7374267578125</c:v>
                </c:pt>
                <c:pt idx="54">
                  <c:v>3198.967041015625</c:v>
                </c:pt>
                <c:pt idx="55">
                  <c:v>4043.99658203125</c:v>
                </c:pt>
                <c:pt idx="56">
                  <c:v>4613.70263671875</c:v>
                </c:pt>
                <c:pt idx="57">
                  <c:v>2894.525634765625</c:v>
                </c:pt>
                <c:pt idx="58">
                  <c:v>-577.92633056640625</c:v>
                </c:pt>
                <c:pt idx="59">
                  <c:v>512.1937255859375</c:v>
                </c:pt>
                <c:pt idx="60">
                  <c:v>1763.5247802734375</c:v>
                </c:pt>
                <c:pt idx="61">
                  <c:v>4272.2841796875</c:v>
                </c:pt>
                <c:pt idx="62">
                  <c:v>5448.29541015625</c:v>
                </c:pt>
                <c:pt idx="63">
                  <c:v>7340.86376953125</c:v>
                </c:pt>
                <c:pt idx="64">
                  <c:v>8165.28076171875</c:v>
                </c:pt>
                <c:pt idx="65">
                  <c:v>8198.095703125</c:v>
                </c:pt>
                <c:pt idx="66">
                  <c:v>5765.39013671875</c:v>
                </c:pt>
                <c:pt idx="67">
                  <c:v>8183.91650390625</c:v>
                </c:pt>
                <c:pt idx="68">
                  <c:v>-7591.14111328125</c:v>
                </c:pt>
                <c:pt idx="69">
                  <c:v>-3287.8837890625</c:v>
                </c:pt>
                <c:pt idx="70">
                  <c:v>-1305.6051025390625</c:v>
                </c:pt>
                <c:pt idx="71">
                  <c:v>-4247.82666015625</c:v>
                </c:pt>
                <c:pt idx="72">
                  <c:v>-15344.0419921875</c:v>
                </c:pt>
                <c:pt idx="73">
                  <c:v>-12662.9892578125</c:v>
                </c:pt>
                <c:pt idx="74">
                  <c:v>-11727.48046875</c:v>
                </c:pt>
                <c:pt idx="75">
                  <c:v>-10835.009765625</c:v>
                </c:pt>
                <c:pt idx="76">
                  <c:v>-9495.1689453125</c:v>
                </c:pt>
                <c:pt idx="77">
                  <c:v>-11044.177734375</c:v>
                </c:pt>
                <c:pt idx="78">
                  <c:v>-13959.3466796875</c:v>
                </c:pt>
                <c:pt idx="79">
                  <c:v>-13033.025390625</c:v>
                </c:pt>
                <c:pt idx="80">
                  <c:v>9760.8154296875</c:v>
                </c:pt>
                <c:pt idx="81">
                  <c:v>5769.98291015625</c:v>
                </c:pt>
                <c:pt idx="82">
                  <c:v>9322.599609375</c:v>
                </c:pt>
                <c:pt idx="83">
                  <c:v>6363.63818359375</c:v>
                </c:pt>
                <c:pt idx="84">
                  <c:v>9764.6123046875</c:v>
                </c:pt>
                <c:pt idx="85">
                  <c:v>15084.412109375</c:v>
                </c:pt>
                <c:pt idx="86">
                  <c:v>13505.9375</c:v>
                </c:pt>
                <c:pt idx="87">
                  <c:v>11282.3271484375</c:v>
                </c:pt>
                <c:pt idx="88">
                  <c:v>11419.892578125</c:v>
                </c:pt>
                <c:pt idx="89">
                  <c:v>10758.0888671875</c:v>
                </c:pt>
                <c:pt idx="90">
                  <c:v>-51.705654144287109</c:v>
                </c:pt>
                <c:pt idx="91">
                  <c:v>-3550.39794921875</c:v>
                </c:pt>
                <c:pt idx="92">
                  <c:v>-1776.9947509765625</c:v>
                </c:pt>
                <c:pt idx="93">
                  <c:v>-2331.822021484375</c:v>
                </c:pt>
                <c:pt idx="94">
                  <c:v>-3204.61376953125</c:v>
                </c:pt>
                <c:pt idx="95">
                  <c:v>-1199.5562744140625</c:v>
                </c:pt>
                <c:pt idx="96">
                  <c:v>-32.254482269287109</c:v>
                </c:pt>
                <c:pt idx="97">
                  <c:v>1552.299072265625</c:v>
                </c:pt>
                <c:pt idx="98">
                  <c:v>-842.4937744140625</c:v>
                </c:pt>
                <c:pt idx="99">
                  <c:v>-11635.4306640625</c:v>
                </c:pt>
                <c:pt idx="100">
                  <c:v>-10249.189453125</c:v>
                </c:pt>
                <c:pt idx="101">
                  <c:v>-11911.4853515625</c:v>
                </c:pt>
                <c:pt idx="102">
                  <c:v>-10432.533203125</c:v>
                </c:pt>
                <c:pt idx="103">
                  <c:v>33697.21875</c:v>
                </c:pt>
                <c:pt idx="104">
                  <c:v>39113.2421875</c:v>
                </c:pt>
                <c:pt idx="105">
                  <c:v>7458.97021484375</c:v>
                </c:pt>
                <c:pt idx="106">
                  <c:v>8434.4482421875</c:v>
                </c:pt>
                <c:pt idx="107">
                  <c:v>11653.169921875</c:v>
                </c:pt>
                <c:pt idx="108">
                  <c:v>15027.28125</c:v>
                </c:pt>
                <c:pt idx="109">
                  <c:v>13233.6435546875</c:v>
                </c:pt>
                <c:pt idx="110">
                  <c:v>11597.986328125</c:v>
                </c:pt>
                <c:pt idx="111">
                  <c:v>6771.49560546875</c:v>
                </c:pt>
                <c:pt idx="112">
                  <c:v>8670.826171875</c:v>
                </c:pt>
                <c:pt idx="113">
                  <c:v>8343.3134765625</c:v>
                </c:pt>
                <c:pt idx="114">
                  <c:v>13902.5732421875</c:v>
                </c:pt>
                <c:pt idx="115">
                  <c:v>23361.681640625</c:v>
                </c:pt>
                <c:pt idx="116">
                  <c:v>28378.296875</c:v>
                </c:pt>
                <c:pt idx="117">
                  <c:v>25584.45703125</c:v>
                </c:pt>
                <c:pt idx="118">
                  <c:v>28584.833984375</c:v>
                </c:pt>
                <c:pt idx="119">
                  <c:v>23170.64453125</c:v>
                </c:pt>
                <c:pt idx="120">
                  <c:v>16617.607421875</c:v>
                </c:pt>
                <c:pt idx="121">
                  <c:v>-18680.17578125</c:v>
                </c:pt>
                <c:pt idx="122">
                  <c:v>-15959.18359375</c:v>
                </c:pt>
                <c:pt idx="123">
                  <c:v>-15286.00390625</c:v>
                </c:pt>
                <c:pt idx="124">
                  <c:v>-13655.064453125</c:v>
                </c:pt>
                <c:pt idx="125">
                  <c:v>-10684.8369140625</c:v>
                </c:pt>
                <c:pt idx="126">
                  <c:v>-10850.654296875</c:v>
                </c:pt>
                <c:pt idx="127">
                  <c:v>-14252.3037109375</c:v>
                </c:pt>
                <c:pt idx="128">
                  <c:v>-12433.25390625</c:v>
                </c:pt>
                <c:pt idx="129">
                  <c:v>-9458.0966796875</c:v>
                </c:pt>
                <c:pt idx="130">
                  <c:v>-7108.2080078125</c:v>
                </c:pt>
                <c:pt idx="131">
                  <c:v>-5528.80615234375</c:v>
                </c:pt>
                <c:pt idx="132">
                  <c:v>-5389.75537109375</c:v>
                </c:pt>
                <c:pt idx="133">
                  <c:v>-4380.81689453125</c:v>
                </c:pt>
                <c:pt idx="134">
                  <c:v>-8564.1328125</c:v>
                </c:pt>
                <c:pt idx="135">
                  <c:v>-11536.3876953125</c:v>
                </c:pt>
                <c:pt idx="136">
                  <c:v>-12429.0078125</c:v>
                </c:pt>
                <c:pt idx="137">
                  <c:v>-15343.8359375</c:v>
                </c:pt>
                <c:pt idx="138">
                  <c:v>-11293.986328125</c:v>
                </c:pt>
                <c:pt idx="139">
                  <c:v>-10604.9072265625</c:v>
                </c:pt>
                <c:pt idx="140">
                  <c:v>-9093.93359375</c:v>
                </c:pt>
                <c:pt idx="141">
                  <c:v>-16526.384765625</c:v>
                </c:pt>
                <c:pt idx="142">
                  <c:v>-13747.7978515625</c:v>
                </c:pt>
                <c:pt idx="143">
                  <c:v>-11283.244140625</c:v>
                </c:pt>
                <c:pt idx="144">
                  <c:v>-7894.85888671875</c:v>
                </c:pt>
                <c:pt idx="145">
                  <c:v>-6395.03564453125</c:v>
                </c:pt>
                <c:pt idx="146">
                  <c:v>-7883.88427734375</c:v>
                </c:pt>
                <c:pt idx="147">
                  <c:v>-9240.7216796875</c:v>
                </c:pt>
                <c:pt idx="148">
                  <c:v>-5583.0478515625</c:v>
                </c:pt>
                <c:pt idx="149">
                  <c:v>-3877.626708984375</c:v>
                </c:pt>
                <c:pt idx="150">
                  <c:v>-1755.9136962890625</c:v>
                </c:pt>
                <c:pt idx="151">
                  <c:v>-3663.742919921875</c:v>
                </c:pt>
                <c:pt idx="152">
                  <c:v>-5802.26513671875</c:v>
                </c:pt>
                <c:pt idx="153">
                  <c:v>-9267.8115234375</c:v>
                </c:pt>
                <c:pt idx="154">
                  <c:v>-7619.19873046875</c:v>
                </c:pt>
                <c:pt idx="155">
                  <c:v>-5337.40673828125</c:v>
                </c:pt>
                <c:pt idx="156">
                  <c:v>-2315.8740234375</c:v>
                </c:pt>
                <c:pt idx="157">
                  <c:v>1082.5843505859375</c:v>
                </c:pt>
                <c:pt idx="158">
                  <c:v>2286.08642578125</c:v>
                </c:pt>
                <c:pt idx="159">
                  <c:v>663.2337646484375</c:v>
                </c:pt>
                <c:pt idx="160">
                  <c:v>-2635.238037109375</c:v>
                </c:pt>
                <c:pt idx="161">
                  <c:v>-6329.77783203125</c:v>
                </c:pt>
                <c:pt idx="162">
                  <c:v>-3704.681396484375</c:v>
                </c:pt>
                <c:pt idx="163">
                  <c:v>2352.14208984375</c:v>
                </c:pt>
                <c:pt idx="164">
                  <c:v>5588.8740234375</c:v>
                </c:pt>
                <c:pt idx="165">
                  <c:v>7826.85009765625</c:v>
                </c:pt>
                <c:pt idx="166">
                  <c:v>10378.9921875</c:v>
                </c:pt>
                <c:pt idx="167">
                  <c:v>9875.7529296875</c:v>
                </c:pt>
                <c:pt idx="168">
                  <c:v>9170.384765625</c:v>
                </c:pt>
                <c:pt idx="169">
                  <c:v>4713.37841796875</c:v>
                </c:pt>
                <c:pt idx="170">
                  <c:v>6898.68212890625</c:v>
                </c:pt>
                <c:pt idx="171">
                  <c:v>9684.0244140625</c:v>
                </c:pt>
                <c:pt idx="172">
                  <c:v>11759.0927734375</c:v>
                </c:pt>
                <c:pt idx="173">
                  <c:v>16578.310546875</c:v>
                </c:pt>
                <c:pt idx="174">
                  <c:v>21758.296875</c:v>
                </c:pt>
                <c:pt idx="175">
                  <c:v>21712.67578125</c:v>
                </c:pt>
                <c:pt idx="176">
                  <c:v>23365.658203125</c:v>
                </c:pt>
                <c:pt idx="177">
                  <c:v>20844.97265625</c:v>
                </c:pt>
                <c:pt idx="178">
                  <c:v>22358.623046875</c:v>
                </c:pt>
                <c:pt idx="179">
                  <c:v>-19117.126953125</c:v>
                </c:pt>
                <c:pt idx="180">
                  <c:v>-16198.693359375</c:v>
                </c:pt>
                <c:pt idx="181">
                  <c:v>-24542.12890625</c:v>
                </c:pt>
                <c:pt idx="182">
                  <c:v>-23894.54296875</c:v>
                </c:pt>
                <c:pt idx="183">
                  <c:v>-23046.986328125</c:v>
                </c:pt>
                <c:pt idx="184">
                  <c:v>-23766.38671875</c:v>
                </c:pt>
                <c:pt idx="185">
                  <c:v>-24757.810546875</c:v>
                </c:pt>
                <c:pt idx="186">
                  <c:v>888.32562255859375</c:v>
                </c:pt>
                <c:pt idx="187">
                  <c:v>4675.4951171875</c:v>
                </c:pt>
                <c:pt idx="188">
                  <c:v>5657.89697265625</c:v>
                </c:pt>
                <c:pt idx="189">
                  <c:v>5079.59814453125</c:v>
                </c:pt>
                <c:pt idx="190">
                  <c:v>4331.84326171875</c:v>
                </c:pt>
                <c:pt idx="191">
                  <c:v>2542.072509765625</c:v>
                </c:pt>
                <c:pt idx="192">
                  <c:v>258.30023193359375</c:v>
                </c:pt>
                <c:pt idx="193">
                  <c:v>1917.8382568359375</c:v>
                </c:pt>
              </c:numCache>
            </c:numRef>
          </c:xVal>
          <c:yVal>
            <c:numRef>
              <c:f>'Figur 2.11'!$F$5:$F$198</c:f>
              <c:numCache>
                <c:formatCode>General</c:formatCode>
                <c:ptCount val="194"/>
                <c:pt idx="0">
                  <c:v>0.20478110015392303</c:v>
                </c:pt>
                <c:pt idx="1">
                  <c:v>-1.2636654376983643</c:v>
                </c:pt>
                <c:pt idx="2">
                  <c:v>-1.5577281713485718</c:v>
                </c:pt>
                <c:pt idx="3">
                  <c:v>5.25701604783535E-3</c:v>
                </c:pt>
                <c:pt idx="4">
                  <c:v>-1.914758563041687</c:v>
                </c:pt>
                <c:pt idx="5">
                  <c:v>-2.4422144889831543</c:v>
                </c:pt>
                <c:pt idx="6">
                  <c:v>-5.6068358421325684</c:v>
                </c:pt>
                <c:pt idx="7">
                  <c:v>-7.3626179695129395</c:v>
                </c:pt>
                <c:pt idx="8">
                  <c:v>-7.8431954383850098</c:v>
                </c:pt>
                <c:pt idx="9">
                  <c:v>-7.1265807151794434</c:v>
                </c:pt>
                <c:pt idx="10">
                  <c:v>-10.930397987365723</c:v>
                </c:pt>
                <c:pt idx="11">
                  <c:v>-5.9097094535827637</c:v>
                </c:pt>
                <c:pt idx="12">
                  <c:v>-4.9214763641357422</c:v>
                </c:pt>
                <c:pt idx="13">
                  <c:v>23.707118988037109</c:v>
                </c:pt>
                <c:pt idx="14">
                  <c:v>21.738153457641602</c:v>
                </c:pt>
                <c:pt idx="15">
                  <c:v>15.703665733337402</c:v>
                </c:pt>
                <c:pt idx="16">
                  <c:v>20.122676849365234</c:v>
                </c:pt>
                <c:pt idx="17">
                  <c:v>10.403287887573242</c:v>
                </c:pt>
                <c:pt idx="18">
                  <c:v>13.30496883392334</c:v>
                </c:pt>
                <c:pt idx="19">
                  <c:v>-5.654015064239502</c:v>
                </c:pt>
                <c:pt idx="20">
                  <c:v>-9.9580783843994141</c:v>
                </c:pt>
                <c:pt idx="21">
                  <c:v>-3.3163695335388184</c:v>
                </c:pt>
                <c:pt idx="22">
                  <c:v>8.6756277084350586</c:v>
                </c:pt>
                <c:pt idx="23">
                  <c:v>6.6233410835266113</c:v>
                </c:pt>
                <c:pt idx="24">
                  <c:v>8.0063314437866211</c:v>
                </c:pt>
                <c:pt idx="25">
                  <c:v>4.3662428855895996</c:v>
                </c:pt>
                <c:pt idx="26">
                  <c:v>4.0389389991760254</c:v>
                </c:pt>
                <c:pt idx="27">
                  <c:v>5.3799052238464355</c:v>
                </c:pt>
                <c:pt idx="28">
                  <c:v>0.9818347692489624</c:v>
                </c:pt>
                <c:pt idx="29">
                  <c:v>-0.64372426271438599</c:v>
                </c:pt>
                <c:pt idx="30">
                  <c:v>-11.787356376647949</c:v>
                </c:pt>
                <c:pt idx="31">
                  <c:v>-13.588055610656738</c:v>
                </c:pt>
                <c:pt idx="32">
                  <c:v>-13.611537933349609</c:v>
                </c:pt>
                <c:pt idx="33">
                  <c:v>-15.71400260925293</c:v>
                </c:pt>
                <c:pt idx="34">
                  <c:v>-15.941353797912598</c:v>
                </c:pt>
                <c:pt idx="35">
                  <c:v>-15.800293922424316</c:v>
                </c:pt>
                <c:pt idx="36">
                  <c:v>-10.339748382568359</c:v>
                </c:pt>
                <c:pt idx="37">
                  <c:v>0.85414767265319824</c:v>
                </c:pt>
                <c:pt idx="38">
                  <c:v>-1.7009967565536499</c:v>
                </c:pt>
                <c:pt idx="39">
                  <c:v>-1.5058120489120483</c:v>
                </c:pt>
                <c:pt idx="40">
                  <c:v>-7.3836455345153809</c:v>
                </c:pt>
                <c:pt idx="41">
                  <c:v>-3.107933521270752</c:v>
                </c:pt>
                <c:pt idx="42">
                  <c:v>-1.7954899072647095</c:v>
                </c:pt>
                <c:pt idx="43">
                  <c:v>-1.9523104429244995</c:v>
                </c:pt>
                <c:pt idx="44">
                  <c:v>-11.152369499206543</c:v>
                </c:pt>
                <c:pt idx="45">
                  <c:v>-13.81966495513916</c:v>
                </c:pt>
                <c:pt idx="46">
                  <c:v>-14.386089324951172</c:v>
                </c:pt>
                <c:pt idx="47">
                  <c:v>-17.524744033813477</c:v>
                </c:pt>
                <c:pt idx="48">
                  <c:v>-15.821797370910645</c:v>
                </c:pt>
                <c:pt idx="49">
                  <c:v>-17.4263916015625</c:v>
                </c:pt>
                <c:pt idx="50">
                  <c:v>-9.17315673828125</c:v>
                </c:pt>
                <c:pt idx="51">
                  <c:v>-9.0623378753662109</c:v>
                </c:pt>
                <c:pt idx="52">
                  <c:v>3.3888669013977051</c:v>
                </c:pt>
                <c:pt idx="53">
                  <c:v>0.81930041313171387</c:v>
                </c:pt>
                <c:pt idx="54">
                  <c:v>1.2727428674697876</c:v>
                </c:pt>
                <c:pt idx="55">
                  <c:v>-1.6648086309432983</c:v>
                </c:pt>
                <c:pt idx="56">
                  <c:v>-0.82348012924194336</c:v>
                </c:pt>
                <c:pt idx="57">
                  <c:v>-1.3090749979019165</c:v>
                </c:pt>
                <c:pt idx="58">
                  <c:v>5.6013302803039551</c:v>
                </c:pt>
                <c:pt idx="59">
                  <c:v>5.5924129486083984</c:v>
                </c:pt>
                <c:pt idx="60">
                  <c:v>4.1437497138977051</c:v>
                </c:pt>
                <c:pt idx="61">
                  <c:v>3.2969691753387451</c:v>
                </c:pt>
                <c:pt idx="62">
                  <c:v>1.3378292322158813</c:v>
                </c:pt>
                <c:pt idx="63">
                  <c:v>-4.3248238563537598</c:v>
                </c:pt>
                <c:pt idx="64">
                  <c:v>-3.8140082359313965</c:v>
                </c:pt>
                <c:pt idx="65">
                  <c:v>-8.2608308792114258</c:v>
                </c:pt>
                <c:pt idx="66">
                  <c:v>-5.179236888885498</c:v>
                </c:pt>
                <c:pt idx="67">
                  <c:v>-4.2658481597900391</c:v>
                </c:pt>
                <c:pt idx="68">
                  <c:v>6.3561749458312988</c:v>
                </c:pt>
                <c:pt idx="69">
                  <c:v>2.985121488571167</c:v>
                </c:pt>
                <c:pt idx="70">
                  <c:v>11.639120101928711</c:v>
                </c:pt>
                <c:pt idx="71">
                  <c:v>22.031164169311523</c:v>
                </c:pt>
                <c:pt idx="72">
                  <c:v>2.5468525886535645</c:v>
                </c:pt>
                <c:pt idx="73">
                  <c:v>8.6465063095092773</c:v>
                </c:pt>
                <c:pt idx="74">
                  <c:v>12.994808197021484</c:v>
                </c:pt>
                <c:pt idx="75">
                  <c:v>16.418024063110352</c:v>
                </c:pt>
                <c:pt idx="76">
                  <c:v>1.5345368385314941</c:v>
                </c:pt>
                <c:pt idx="77">
                  <c:v>3.0315585136413574</c:v>
                </c:pt>
                <c:pt idx="78">
                  <c:v>7.2456021308898926</c:v>
                </c:pt>
                <c:pt idx="79">
                  <c:v>2.6046888828277588</c:v>
                </c:pt>
                <c:pt idx="80">
                  <c:v>-9.6607179641723633</c:v>
                </c:pt>
                <c:pt idx="81">
                  <c:v>-5.0093693733215332</c:v>
                </c:pt>
                <c:pt idx="82">
                  <c:v>-4.4510860443115234</c:v>
                </c:pt>
                <c:pt idx="83">
                  <c:v>3.2196316719055176</c:v>
                </c:pt>
                <c:pt idx="84">
                  <c:v>-2.4885303974151611</c:v>
                </c:pt>
                <c:pt idx="85">
                  <c:v>-3.7762377262115479</c:v>
                </c:pt>
                <c:pt idx="86">
                  <c:v>2.6475465297698975</c:v>
                </c:pt>
                <c:pt idx="87">
                  <c:v>1.977785587310791</c:v>
                </c:pt>
                <c:pt idx="88">
                  <c:v>1.942740797996521</c:v>
                </c:pt>
                <c:pt idx="89">
                  <c:v>2.220695972442627</c:v>
                </c:pt>
                <c:pt idx="90">
                  <c:v>10.150551795959473</c:v>
                </c:pt>
                <c:pt idx="91">
                  <c:v>6.0571608543395996</c:v>
                </c:pt>
                <c:pt idx="92">
                  <c:v>3.7263627052307129</c:v>
                </c:pt>
                <c:pt idx="93">
                  <c:v>1.7808259725570679</c:v>
                </c:pt>
                <c:pt idx="94">
                  <c:v>7.8964047431945801</c:v>
                </c:pt>
                <c:pt idx="95">
                  <c:v>9.3917713165283203</c:v>
                </c:pt>
                <c:pt idx="96">
                  <c:v>0.12650732696056366</c:v>
                </c:pt>
                <c:pt idx="97">
                  <c:v>9.2939062118530273</c:v>
                </c:pt>
                <c:pt idx="98">
                  <c:v>10.221841812133789</c:v>
                </c:pt>
                <c:pt idx="99">
                  <c:v>12.576407432556152</c:v>
                </c:pt>
                <c:pt idx="100">
                  <c:v>2.2548632621765137</c:v>
                </c:pt>
                <c:pt idx="101">
                  <c:v>2.900688648223877</c:v>
                </c:pt>
                <c:pt idx="102">
                  <c:v>1.8434315919876099</c:v>
                </c:pt>
                <c:pt idx="103">
                  <c:v>-7.1161723136901855</c:v>
                </c:pt>
                <c:pt idx="104">
                  <c:v>-10.71321964263916</c:v>
                </c:pt>
                <c:pt idx="105">
                  <c:v>-7.4200701713562012</c:v>
                </c:pt>
                <c:pt idx="106">
                  <c:v>-9.0896921157836914</c:v>
                </c:pt>
                <c:pt idx="107">
                  <c:v>-13.255348205566406</c:v>
                </c:pt>
                <c:pt idx="108">
                  <c:v>-16.526712417602539</c:v>
                </c:pt>
                <c:pt idx="109">
                  <c:v>-17.739416122436523</c:v>
                </c:pt>
                <c:pt idx="110">
                  <c:v>-16.045173645019531</c:v>
                </c:pt>
                <c:pt idx="111">
                  <c:v>-11.163295745849609</c:v>
                </c:pt>
                <c:pt idx="112">
                  <c:v>-11.315912246704102</c:v>
                </c:pt>
                <c:pt idx="113">
                  <c:v>-8.7291479110717773</c:v>
                </c:pt>
                <c:pt idx="114">
                  <c:v>-8.7379922866821289</c:v>
                </c:pt>
                <c:pt idx="115">
                  <c:v>-11.149520874023438</c:v>
                </c:pt>
                <c:pt idx="116">
                  <c:v>-15.239202499389648</c:v>
                </c:pt>
                <c:pt idx="117">
                  <c:v>-17.998086929321289</c:v>
                </c:pt>
                <c:pt idx="118">
                  <c:v>-17.960929870605469</c:v>
                </c:pt>
                <c:pt idx="119">
                  <c:v>-13.818050384521484</c:v>
                </c:pt>
                <c:pt idx="120">
                  <c:v>-12.874608993530273</c:v>
                </c:pt>
                <c:pt idx="121">
                  <c:v>11.809750556945801</c:v>
                </c:pt>
                <c:pt idx="122">
                  <c:v>16.927236557006836</c:v>
                </c:pt>
                <c:pt idx="123">
                  <c:v>11.457099914550781</c:v>
                </c:pt>
                <c:pt idx="124">
                  <c:v>5.3879408836364746</c:v>
                </c:pt>
                <c:pt idx="125">
                  <c:v>1.403688907623291</c:v>
                </c:pt>
                <c:pt idx="126">
                  <c:v>7.6690897941589355</c:v>
                </c:pt>
                <c:pt idx="127">
                  <c:v>13.423957824707031</c:v>
                </c:pt>
                <c:pt idx="128">
                  <c:v>9.9271907806396484</c:v>
                </c:pt>
                <c:pt idx="129">
                  <c:v>8.5667963027954102</c:v>
                </c:pt>
                <c:pt idx="130">
                  <c:v>15.163905143737793</c:v>
                </c:pt>
                <c:pt idx="131">
                  <c:v>8.009979248046875</c:v>
                </c:pt>
                <c:pt idx="132">
                  <c:v>6.7048735618591309</c:v>
                </c:pt>
                <c:pt idx="133">
                  <c:v>8.8896169662475586</c:v>
                </c:pt>
                <c:pt idx="134">
                  <c:v>13.156062126159668</c:v>
                </c:pt>
                <c:pt idx="135">
                  <c:v>12.391757965087891</c:v>
                </c:pt>
                <c:pt idx="136">
                  <c:v>5.5822391510009766</c:v>
                </c:pt>
                <c:pt idx="137">
                  <c:v>13.128772735595703</c:v>
                </c:pt>
                <c:pt idx="138">
                  <c:v>6.7306571006774902</c:v>
                </c:pt>
                <c:pt idx="139">
                  <c:v>6.8292145729064941</c:v>
                </c:pt>
                <c:pt idx="140">
                  <c:v>8.4391012191772461</c:v>
                </c:pt>
                <c:pt idx="141">
                  <c:v>9.5871486663818359</c:v>
                </c:pt>
                <c:pt idx="142">
                  <c:v>12.35242748260498</c:v>
                </c:pt>
                <c:pt idx="143">
                  <c:v>1.4131466150283813</c:v>
                </c:pt>
                <c:pt idx="144">
                  <c:v>-2.6617186069488525</c:v>
                </c:pt>
                <c:pt idx="145">
                  <c:v>4.3755097389221191</c:v>
                </c:pt>
                <c:pt idx="146">
                  <c:v>8.5193777084350586</c:v>
                </c:pt>
                <c:pt idx="147">
                  <c:v>6.8024678230285645</c:v>
                </c:pt>
                <c:pt idx="148">
                  <c:v>4.7756104469299316</c:v>
                </c:pt>
                <c:pt idx="149">
                  <c:v>2.735675573348999</c:v>
                </c:pt>
                <c:pt idx="150">
                  <c:v>-1.253160834312439</c:v>
                </c:pt>
                <c:pt idx="151">
                  <c:v>9.1409292221069336</c:v>
                </c:pt>
                <c:pt idx="152">
                  <c:v>10.146880149841309</c:v>
                </c:pt>
                <c:pt idx="153">
                  <c:v>16.583091735839844</c:v>
                </c:pt>
                <c:pt idx="154">
                  <c:v>9.8585796356201172</c:v>
                </c:pt>
                <c:pt idx="155">
                  <c:v>2.5445446968078613</c:v>
                </c:pt>
                <c:pt idx="156">
                  <c:v>-3.3579990863800049</c:v>
                </c:pt>
                <c:pt idx="157">
                  <c:v>-3.9031870365142822</c:v>
                </c:pt>
                <c:pt idx="158">
                  <c:v>-3.2499372959136963</c:v>
                </c:pt>
                <c:pt idx="159">
                  <c:v>0.60672235488891602</c:v>
                </c:pt>
                <c:pt idx="160">
                  <c:v>10.80271053314209</c:v>
                </c:pt>
                <c:pt idx="161">
                  <c:v>11.673759460449219</c:v>
                </c:pt>
                <c:pt idx="162">
                  <c:v>9.5469722747802734</c:v>
                </c:pt>
                <c:pt idx="163">
                  <c:v>-7.3938288688659668</c:v>
                </c:pt>
                <c:pt idx="164">
                  <c:v>-6.3080954551696777</c:v>
                </c:pt>
                <c:pt idx="165">
                  <c:v>-9.1697463989257813</c:v>
                </c:pt>
                <c:pt idx="166">
                  <c:v>-13.19685173034668</c:v>
                </c:pt>
                <c:pt idx="167">
                  <c:v>-17.544309616088867</c:v>
                </c:pt>
                <c:pt idx="168">
                  <c:v>-14.736836433410645</c:v>
                </c:pt>
                <c:pt idx="169">
                  <c:v>-10.516445159912109</c:v>
                </c:pt>
                <c:pt idx="170">
                  <c:v>-8.7510242462158203</c:v>
                </c:pt>
                <c:pt idx="171">
                  <c:v>-9.9583349227905273</c:v>
                </c:pt>
                <c:pt idx="172">
                  <c:v>-10.384675025939941</c:v>
                </c:pt>
                <c:pt idx="173">
                  <c:v>-12.888328552246094</c:v>
                </c:pt>
                <c:pt idx="174">
                  <c:v>-16.135801315307617</c:v>
                </c:pt>
                <c:pt idx="175">
                  <c:v>-15.793774604797363</c:v>
                </c:pt>
                <c:pt idx="176">
                  <c:v>-16.903263092041016</c:v>
                </c:pt>
                <c:pt idx="177">
                  <c:v>-13.120395660400391</c:v>
                </c:pt>
                <c:pt idx="178">
                  <c:v>-11.692499160766602</c:v>
                </c:pt>
                <c:pt idx="179">
                  <c:v>10.119940757751465</c:v>
                </c:pt>
                <c:pt idx="180">
                  <c:v>10.943254470825195</c:v>
                </c:pt>
                <c:pt idx="181">
                  <c:v>12.45795726776123</c:v>
                </c:pt>
                <c:pt idx="182">
                  <c:v>22.527652740478516</c:v>
                </c:pt>
                <c:pt idx="183">
                  <c:v>25.455530166625977</c:v>
                </c:pt>
                <c:pt idx="184">
                  <c:v>19.051755905151367</c:v>
                </c:pt>
                <c:pt idx="185">
                  <c:v>20.912769317626953</c:v>
                </c:pt>
                <c:pt idx="186">
                  <c:v>-0.48451945185661316</c:v>
                </c:pt>
                <c:pt idx="187">
                  <c:v>-1.386307954788208</c:v>
                </c:pt>
                <c:pt idx="188">
                  <c:v>-0.16946825385093689</c:v>
                </c:pt>
                <c:pt idx="189">
                  <c:v>-1.6929382085800171</c:v>
                </c:pt>
                <c:pt idx="190">
                  <c:v>-1.8884444236755371</c:v>
                </c:pt>
                <c:pt idx="191">
                  <c:v>-4.6376004219055176</c:v>
                </c:pt>
                <c:pt idx="192">
                  <c:v>9.1144926846027374E-2</c:v>
                </c:pt>
                <c:pt idx="193">
                  <c:v>-2.3106935024261475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4-4AE3-B801-84ED44D99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12888"/>
        <c:axId val="1"/>
      </c:scatterChart>
      <c:valAx>
        <c:axId val="392812888"/>
        <c:scaling>
          <c:orientation val="minMax"/>
          <c:max val="60000"/>
          <c:min val="-4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BNP</a:t>
                </a:r>
                <a:r>
                  <a:rPr lang="da-DK" baseline="0"/>
                  <a:t> pr. indbygger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39417182227221598"/>
              <c:y val="0.89766467024068797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spPr>
          <a:ln cmpd="sng"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RIOT-indeks</a:t>
                </a:r>
              </a:p>
            </c:rich>
          </c:tx>
          <c:layout>
            <c:manualLayout>
              <c:xMode val="edge"/>
              <c:yMode val="edge"/>
              <c:x val="8.4794798377475535E-3"/>
              <c:y val="1.9356257329535938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898989"/>
            </a:solidFill>
          </a:ln>
        </c:spPr>
        <c:crossAx val="39281288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 '!$B$5</c:f>
              <c:strCache>
                <c:ptCount val="1"/>
                <c:pt idx="0">
                  <c:v>Mængde følger privatforbrug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'!$C$4:$AD$4</c15:sqref>
                  </c15:fullRef>
                </c:ext>
              </c:extLst>
              <c:f>'Figur 3.1 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'!$C$5:$AD$5</c15:sqref>
                  </c15:fullRef>
                </c:ext>
              </c:extLst>
              <c:f>'Figur 3.1 '!$C$5:$AC$5</c:f>
              <c:numCache>
                <c:formatCode>0.0</c:formatCode>
                <c:ptCount val="27"/>
                <c:pt idx="0">
                  <c:v>100</c:v>
                </c:pt>
                <c:pt idx="1">
                  <c:v>100.97774474997694</c:v>
                </c:pt>
                <c:pt idx="2">
                  <c:v>101.89716899216748</c:v>
                </c:pt>
                <c:pt idx="3">
                  <c:v>102.64376763829608</c:v>
                </c:pt>
                <c:pt idx="4">
                  <c:v>103.66821244403268</c:v>
                </c:pt>
                <c:pt idx="5">
                  <c:v>104.65504032450686</c:v>
                </c:pt>
                <c:pt idx="6">
                  <c:v>105.65699285806107</c:v>
                </c:pt>
                <c:pt idx="7">
                  <c:v>106.6615796794929</c:v>
                </c:pt>
                <c:pt idx="8">
                  <c:v>107.60758251210785</c:v>
                </c:pt>
                <c:pt idx="9">
                  <c:v>108.49656801350807</c:v>
                </c:pt>
                <c:pt idx="10">
                  <c:v>109.31346649567352</c:v>
                </c:pt>
                <c:pt idx="11">
                  <c:v>110.07852567242205</c:v>
                </c:pt>
                <c:pt idx="12">
                  <c:v>110.78679273436363</c:v>
                </c:pt>
                <c:pt idx="13">
                  <c:v>111.53119872550997</c:v>
                </c:pt>
                <c:pt idx="14">
                  <c:v>112.26294703731581</c:v>
                </c:pt>
                <c:pt idx="15">
                  <c:v>112.97913450877984</c:v>
                </c:pt>
                <c:pt idx="16">
                  <c:v>113.67814964646938</c:v>
                </c:pt>
                <c:pt idx="17">
                  <c:v>114.3672971596541</c:v>
                </c:pt>
                <c:pt idx="18">
                  <c:v>115.07854159332915</c:v>
                </c:pt>
                <c:pt idx="19">
                  <c:v>115.78989431787411</c:v>
                </c:pt>
                <c:pt idx="20">
                  <c:v>116.50782672754849</c:v>
                </c:pt>
                <c:pt idx="21">
                  <c:v>117.25776848251324</c:v>
                </c:pt>
                <c:pt idx="22">
                  <c:v>118.04600799221502</c:v>
                </c:pt>
                <c:pt idx="23">
                  <c:v>118.84916548400844</c:v>
                </c:pt>
                <c:pt idx="24">
                  <c:v>119.68506048506281</c:v>
                </c:pt>
                <c:pt idx="25">
                  <c:v>120.53042833113754</c:v>
                </c:pt>
                <c:pt idx="26">
                  <c:v>121.32468663374436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B-4FF2-AEBE-561C21FDD245}"/>
            </c:ext>
          </c:extLst>
        </c:ser>
        <c:ser>
          <c:idx val="1"/>
          <c:order val="1"/>
          <c:tx>
            <c:strRef>
              <c:f>'Figur 3.1 '!$B$6</c:f>
              <c:strCache>
                <c:ptCount val="1"/>
                <c:pt idx="0">
                  <c:v>Udgifter følger BVT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'!$C$4:$AD$4</c15:sqref>
                  </c15:fullRef>
                </c:ext>
              </c:extLst>
              <c:f>'Figur 3.1 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'!$C$6:$AD$6</c15:sqref>
                  </c15:fullRef>
                </c:ext>
              </c:extLst>
              <c:f>'Figur 3.1 '!$C$6:$AC$6</c:f>
              <c:numCache>
                <c:formatCode>0.0</c:formatCode>
                <c:ptCount val="27"/>
                <c:pt idx="0">
                  <c:v>100</c:v>
                </c:pt>
                <c:pt idx="1">
                  <c:v>100.79470322368422</c:v>
                </c:pt>
                <c:pt idx="2">
                  <c:v>101.53657988478338</c:v>
                </c:pt>
                <c:pt idx="3">
                  <c:v>102.06548850184758</c:v>
                </c:pt>
                <c:pt idx="4">
                  <c:v>102.86726570102383</c:v>
                </c:pt>
                <c:pt idx="5">
                  <c:v>103.61431740053513</c:v>
                </c:pt>
                <c:pt idx="6">
                  <c:v>104.35841183734054</c:v>
                </c:pt>
                <c:pt idx="7">
                  <c:v>105.08725565515138</c:v>
                </c:pt>
                <c:pt idx="8">
                  <c:v>105.73529777371557</c:v>
                </c:pt>
                <c:pt idx="9">
                  <c:v>106.3061045080663</c:v>
                </c:pt>
                <c:pt idx="10">
                  <c:v>106.78475098591791</c:v>
                </c:pt>
                <c:pt idx="11">
                  <c:v>107.19487795473547</c:v>
                </c:pt>
                <c:pt idx="12">
                  <c:v>107.53168721684531</c:v>
                </c:pt>
                <c:pt idx="13">
                  <c:v>107.89890662963417</c:v>
                </c:pt>
                <c:pt idx="14">
                  <c:v>108.24311224338801</c:v>
                </c:pt>
                <c:pt idx="15">
                  <c:v>108.56200760237962</c:v>
                </c:pt>
                <c:pt idx="16">
                  <c:v>108.85518023977218</c:v>
                </c:pt>
                <c:pt idx="17">
                  <c:v>109.13207699771941</c:v>
                </c:pt>
                <c:pt idx="18">
                  <c:v>109.42972035899621</c:v>
                </c:pt>
                <c:pt idx="19">
                  <c:v>109.72529044701818</c:v>
                </c:pt>
                <c:pt idx="20">
                  <c:v>110.02729069148536</c:v>
                </c:pt>
                <c:pt idx="21">
                  <c:v>110.36568637429005</c:v>
                </c:pt>
                <c:pt idx="22">
                  <c:v>110.748639532024</c:v>
                </c:pt>
                <c:pt idx="23">
                  <c:v>111.15158782208053</c:v>
                </c:pt>
                <c:pt idx="24">
                  <c:v>111.59582338488624</c:v>
                </c:pt>
                <c:pt idx="25">
                  <c:v>112.05712480303605</c:v>
                </c:pt>
                <c:pt idx="26">
                  <c:v>112.47089215208747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B-4FF2-AEBE-561C21FDD245}"/>
            </c:ext>
          </c:extLst>
        </c:ser>
        <c:ser>
          <c:idx val="2"/>
          <c:order val="2"/>
          <c:tx>
            <c:strRef>
              <c:f>'Figur 3.1 '!$B$7</c:f>
              <c:strCache>
                <c:ptCount val="1"/>
                <c:pt idx="0">
                  <c:v>Mængde fastholdes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'!$C$4:$AD$4</c15:sqref>
                  </c15:fullRef>
                </c:ext>
              </c:extLst>
              <c:f>'Figur 3.1 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'!$C$7:$AD$7</c15:sqref>
                  </c15:fullRef>
                </c:ext>
              </c:extLst>
              <c:f>'Figur 3.1 '!$C$7:$AC$7</c:f>
              <c:numCache>
                <c:formatCode>0.0</c:formatCode>
                <c:ptCount val="27"/>
                <c:pt idx="0">
                  <c:v>100</c:v>
                </c:pt>
                <c:pt idx="1">
                  <c:v>99.426119513084998</c:v>
                </c:pt>
                <c:pt idx="2">
                  <c:v>98.597994025494927</c:v>
                </c:pt>
                <c:pt idx="3">
                  <c:v>97.885912618858043</c:v>
                </c:pt>
                <c:pt idx="4">
                  <c:v>97.336966956630036</c:v>
                </c:pt>
                <c:pt idx="5">
                  <c:v>96.782623815786678</c:v>
                </c:pt>
                <c:pt idx="6">
                  <c:v>96.277433730973726</c:v>
                </c:pt>
                <c:pt idx="7">
                  <c:v>95.808652894996243</c:v>
                </c:pt>
                <c:pt idx="8">
                  <c:v>95.36335190471317</c:v>
                </c:pt>
                <c:pt idx="9">
                  <c:v>94.929921464670215</c:v>
                </c:pt>
                <c:pt idx="10">
                  <c:v>94.501047915253196</c:v>
                </c:pt>
                <c:pt idx="11">
                  <c:v>94.07499404846287</c:v>
                </c:pt>
                <c:pt idx="12">
                  <c:v>93.65535204586871</c:v>
                </c:pt>
                <c:pt idx="13">
                  <c:v>93.246544371371826</c:v>
                </c:pt>
                <c:pt idx="14">
                  <c:v>92.851860358745952</c:v>
                </c:pt>
                <c:pt idx="15">
                  <c:v>92.47378320790925</c:v>
                </c:pt>
                <c:pt idx="16">
                  <c:v>92.112551697586198</c:v>
                </c:pt>
                <c:pt idx="17">
                  <c:v>91.768959968584269</c:v>
                </c:pt>
                <c:pt idx="18">
                  <c:v>91.442764208908514</c:v>
                </c:pt>
                <c:pt idx="19">
                  <c:v>91.132499533586937</c:v>
                </c:pt>
                <c:pt idx="20">
                  <c:v>90.838848088177969</c:v>
                </c:pt>
                <c:pt idx="21">
                  <c:v>90.560110283349431</c:v>
                </c:pt>
                <c:pt idx="22">
                  <c:v>90.296261101427191</c:v>
                </c:pt>
                <c:pt idx="23">
                  <c:v>90.046709679897091</c:v>
                </c:pt>
                <c:pt idx="24">
                  <c:v>89.810500894077521</c:v>
                </c:pt>
                <c:pt idx="25">
                  <c:v>89.587107764316315</c:v>
                </c:pt>
                <c:pt idx="26">
                  <c:v>89.374730195517145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9B-4FF2-AEBE-561C21FD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30"/>
          <c:min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2014</a:t>
                </a:r>
                <a:r>
                  <a:rPr lang="da-DK" baseline="0"/>
                  <a:t>=100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10"/>
      </c:valAx>
      <c:spPr>
        <a:noFill/>
      </c:spPr>
    </c:plotArea>
    <c:legend>
      <c:legendPos val="t"/>
      <c:layout>
        <c:manualLayout>
          <c:xMode val="edge"/>
          <c:yMode val="edge"/>
          <c:x val="6.788823272090988E-2"/>
          <c:y val="0.10469305920093323"/>
          <c:w val="0.38557830271216098"/>
          <c:h val="0.12969561096529597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3.1 '!$B$26</c:f>
              <c:strCache>
                <c:ptCount val="1"/>
                <c:pt idx="0">
                  <c:v>Mængde følger privatforbrug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'!$C$25:$AD$25</c15:sqref>
                  </c15:fullRef>
                </c:ext>
              </c:extLst>
              <c:f>'Figur 3.1 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'!$C$26:$AD$26</c15:sqref>
                  </c15:fullRef>
                </c:ext>
              </c:extLst>
              <c:f>'Figur 3.1 '!$C$26:$AC$26</c:f>
              <c:numCache>
                <c:formatCode>0.0</c:formatCode>
                <c:ptCount val="27"/>
                <c:pt idx="0">
                  <c:v>45.6</c:v>
                </c:pt>
                <c:pt idx="1">
                  <c:v>45.618806809410891</c:v>
                </c:pt>
                <c:pt idx="2">
                  <c:v>45.591885819420014</c:v>
                </c:pt>
                <c:pt idx="3">
                  <c:v>45.72000988030625</c:v>
                </c:pt>
                <c:pt idx="4">
                  <c:v>45.750009339417517</c:v>
                </c:pt>
                <c:pt idx="5">
                  <c:v>45.809604144795607</c:v>
                </c:pt>
                <c:pt idx="6">
                  <c:v>45.886793301623101</c:v>
                </c:pt>
                <c:pt idx="7">
                  <c:v>45.983018340545399</c:v>
                </c:pt>
                <c:pt idx="8">
                  <c:v>46.127052833604282</c:v>
                </c:pt>
                <c:pt idx="9">
                  <c:v>46.310236417288337</c:v>
                </c:pt>
                <c:pt idx="10">
                  <c:v>46.535100111455421</c:v>
                </c:pt>
                <c:pt idx="11">
                  <c:v>46.786264171515299</c:v>
                </c:pt>
                <c:pt idx="12">
                  <c:v>47.065226902120443</c:v>
                </c:pt>
                <c:pt idx="13">
                  <c:v>47.320593173485584</c:v>
                </c:pt>
                <c:pt idx="14">
                  <c:v>47.580418504434206</c:v>
                </c:pt>
                <c:pt idx="15">
                  <c:v>47.845867733984228</c:v>
                </c:pt>
                <c:pt idx="16">
                  <c:v>48.116407631225655</c:v>
                </c:pt>
                <c:pt idx="17">
                  <c:v>48.387075930193667</c:v>
                </c:pt>
                <c:pt idx="18">
                  <c:v>48.640281164902675</c:v>
                </c:pt>
                <c:pt idx="19">
                  <c:v>48.886468876614728</c:v>
                </c:pt>
                <c:pt idx="20">
                  <c:v>49.121767572936839</c:v>
                </c:pt>
                <c:pt idx="21">
                  <c:v>49.332298453552184</c:v>
                </c:pt>
                <c:pt idx="22">
                  <c:v>49.515065720744282</c:v>
                </c:pt>
                <c:pt idx="23">
                  <c:v>49.681185286644215</c:v>
                </c:pt>
                <c:pt idx="24">
                  <c:v>49.821086868716883</c:v>
                </c:pt>
                <c:pt idx="25">
                  <c:v>49.945282927376439</c:v>
                </c:pt>
                <c:pt idx="26">
                  <c:v>50.080200143330785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2-417E-827E-FDA9B23CEE81}"/>
            </c:ext>
          </c:extLst>
        </c:ser>
        <c:ser>
          <c:idx val="1"/>
          <c:order val="1"/>
          <c:tx>
            <c:strRef>
              <c:f>'Figur 3.1 '!$B$27</c:f>
              <c:strCache>
                <c:ptCount val="1"/>
                <c:pt idx="0">
                  <c:v>Udgifter følger BVT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'!$C$25:$AD$25</c15:sqref>
                  </c15:fullRef>
                </c:ext>
              </c:extLst>
              <c:f>'Figur 3.1 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'!$C$27:$AD$27</c15:sqref>
                  </c15:fullRef>
                </c:ext>
              </c:extLst>
              <c:f>'Figur 3.1 '!$C$27:$AC$27</c:f>
              <c:numCache>
                <c:formatCode>0.0</c:formatCode>
                <c:ptCount val="27"/>
                <c:pt idx="0">
                  <c:v>45.6</c:v>
                </c:pt>
                <c:pt idx="1">
                  <c:v>45.532177011693257</c:v>
                </c:pt>
                <c:pt idx="2">
                  <c:v>45.422232292867484</c:v>
                </c:pt>
                <c:pt idx="3">
                  <c:v>45.450142702093189</c:v>
                </c:pt>
                <c:pt idx="4">
                  <c:v>45.379212140347974</c:v>
                </c:pt>
                <c:pt idx="5">
                  <c:v>45.33152628687823</c:v>
                </c:pt>
                <c:pt idx="6">
                  <c:v>45.294978095385652</c:v>
                </c:pt>
                <c:pt idx="7">
                  <c:v>45.271306522897184</c:v>
                </c:pt>
                <c:pt idx="8">
                  <c:v>45.287772933720362</c:v>
                </c:pt>
                <c:pt idx="9">
                  <c:v>45.336785723348406</c:v>
                </c:pt>
                <c:pt idx="10">
                  <c:v>45.421152791629034</c:v>
                </c:pt>
                <c:pt idx="11">
                  <c:v>45.526962513000854</c:v>
                </c:pt>
                <c:pt idx="12">
                  <c:v>45.655927448665352</c:v>
                </c:pt>
                <c:pt idx="13">
                  <c:v>45.76062731834817</c:v>
                </c:pt>
                <c:pt idx="14">
                  <c:v>45.867484370458783</c:v>
                </c:pt>
                <c:pt idx="15">
                  <c:v>45.977962213294646</c:v>
                </c:pt>
                <c:pt idx="16">
                  <c:v>46.092016473120346</c:v>
                </c:pt>
                <c:pt idx="17">
                  <c:v>46.205484547668142</c:v>
                </c:pt>
                <c:pt idx="18">
                  <c:v>46.302495393905112</c:v>
                </c:pt>
                <c:pt idx="19">
                  <c:v>46.39329583923665</c:v>
                </c:pt>
                <c:pt idx="20">
                  <c:v>46.474810126272303</c:v>
                </c:pt>
                <c:pt idx="21">
                  <c:v>46.534742863800382</c:v>
                </c:pt>
                <c:pt idx="22">
                  <c:v>46.570903782484066</c:v>
                </c:pt>
                <c:pt idx="23">
                  <c:v>46.594364019896503</c:v>
                </c:pt>
                <c:pt idx="24">
                  <c:v>46.596950998674053</c:v>
                </c:pt>
                <c:pt idx="25">
                  <c:v>46.589226957387439</c:v>
                </c:pt>
                <c:pt idx="26">
                  <c:v>46.597057865653561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2-417E-827E-FDA9B23CEE81}"/>
            </c:ext>
          </c:extLst>
        </c:ser>
        <c:ser>
          <c:idx val="2"/>
          <c:order val="2"/>
          <c:tx>
            <c:strRef>
              <c:f>'Figur 3.1 '!$B$28</c:f>
              <c:strCache>
                <c:ptCount val="1"/>
                <c:pt idx="0">
                  <c:v>Mængde fastholdes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3.1 '!$C$25:$AD$25</c15:sqref>
                  </c15:fullRef>
                </c:ext>
              </c:extLst>
              <c:f>'Figur 3.1 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 '!$C$28:$AD$28</c15:sqref>
                  </c15:fullRef>
                </c:ext>
              </c:extLst>
              <c:f>'Figur 3.1 '!$C$28:$AC$28</c:f>
              <c:numCache>
                <c:formatCode>0.0</c:formatCode>
                <c:ptCount val="27"/>
                <c:pt idx="0">
                  <c:v>45.6</c:v>
                </c:pt>
                <c:pt idx="1">
                  <c:v>44.887399845694397</c:v>
                </c:pt>
                <c:pt idx="2">
                  <c:v>44.051282633600984</c:v>
                </c:pt>
                <c:pt idx="3">
                  <c:v>43.526847313886243</c:v>
                </c:pt>
                <c:pt idx="4">
                  <c:v>42.86414697524463</c:v>
                </c:pt>
                <c:pt idx="5">
                  <c:v>42.259946734904815</c:v>
                </c:pt>
                <c:pt idx="6">
                  <c:v>41.703120941758257</c:v>
                </c:pt>
                <c:pt idx="7">
                  <c:v>41.193892498505022</c:v>
                </c:pt>
                <c:pt idx="8">
                  <c:v>40.783664044329342</c:v>
                </c:pt>
                <c:pt idx="9">
                  <c:v>40.455172929897529</c:v>
                </c:pt>
                <c:pt idx="10">
                  <c:v>40.212772178173061</c:v>
                </c:pt>
                <c:pt idx="11">
                  <c:v>40.028266144556895</c:v>
                </c:pt>
                <c:pt idx="12">
                  <c:v>39.906025063406602</c:v>
                </c:pt>
                <c:pt idx="13">
                  <c:v>39.750267211411852</c:v>
                </c:pt>
                <c:pt idx="14">
                  <c:v>39.614949325570606</c:v>
                </c:pt>
                <c:pt idx="15">
                  <c:v>39.503306412453959</c:v>
                </c:pt>
                <c:pt idx="16">
                  <c:v>39.414938825622912</c:v>
                </c:pt>
                <c:pt idx="17">
                  <c:v>39.341065102867532</c:v>
                </c:pt>
                <c:pt idx="18">
                  <c:v>39.24825074680777</c:v>
                </c:pt>
                <c:pt idx="19">
                  <c:v>39.156816144109648</c:v>
                </c:pt>
                <c:pt idx="20">
                  <c:v>39.060049040862388</c:v>
                </c:pt>
                <c:pt idx="21">
                  <c:v>38.931286502375798</c:v>
                </c:pt>
                <c:pt idx="22">
                  <c:v>38.765338056476054</c:v>
                </c:pt>
                <c:pt idx="23">
                  <c:v>38.584747088442199</c:v>
                </c:pt>
                <c:pt idx="24">
                  <c:v>38.371539511435692</c:v>
                </c:pt>
                <c:pt idx="25">
                  <c:v>38.147454435201034</c:v>
                </c:pt>
                <c:pt idx="26">
                  <c:v>37.966169751539589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2-417E-827E-FDA9B23C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55"/>
          <c:min val="3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5"/>
      </c:valAx>
      <c:spPr>
        <a:noFill/>
      </c:spPr>
    </c:plotArea>
    <c:legend>
      <c:legendPos val="t"/>
      <c:layout>
        <c:manualLayout>
          <c:xMode val="edge"/>
          <c:yMode val="edge"/>
          <c:x val="6.233267716535433E-2"/>
          <c:y val="0.11395231846019249"/>
          <c:w val="0.38002274715660544"/>
          <c:h val="0.14821412948381454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3.2'!$B$5</c:f>
              <c:strCache>
                <c:ptCount val="1"/>
                <c:pt idx="0">
                  <c:v>Mængde følger privatforbrug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3.2'!$C$4:$AD$4</c15:sqref>
                  </c15:fullRef>
                </c:ext>
              </c:extLst>
              <c:f>'Figur 3.2'!$C$4:$AC$4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3.2'!$C$5:$AD$5</c15:sqref>
                  </c15:fullRef>
                </c:ext>
              </c:extLst>
              <c:f>'Figur 3.2'!$C$5:$AC$5</c:f>
              <c:numCache>
                <c:formatCode>0.0</c:formatCode>
                <c:ptCount val="27"/>
                <c:pt idx="0">
                  <c:v>30.32310365077231</c:v>
                </c:pt>
                <c:pt idx="1">
                  <c:v>30.425773546314201</c:v>
                </c:pt>
                <c:pt idx="2">
                  <c:v>30.518581507464475</c:v>
                </c:pt>
                <c:pt idx="3">
                  <c:v>30.632888019439896</c:v>
                </c:pt>
                <c:pt idx="4">
                  <c:v>30.741933880510331</c:v>
                </c:pt>
                <c:pt idx="5">
                  <c:v>30.854820195630378</c:v>
                </c:pt>
                <c:pt idx="6">
                  <c:v>30.971362779547363</c:v>
                </c:pt>
                <c:pt idx="7">
                  <c:v>31.090951943173987</c:v>
                </c:pt>
                <c:pt idx="8">
                  <c:v>31.215984028810023</c:v>
                </c:pt>
                <c:pt idx="9">
                  <c:v>31.344703856583305</c:v>
                </c:pt>
                <c:pt idx="10">
                  <c:v>31.476815523930078</c:v>
                </c:pt>
                <c:pt idx="11">
                  <c:v>31.61025065147237</c:v>
                </c:pt>
                <c:pt idx="12">
                  <c:v>31.745083726507112</c:v>
                </c:pt>
                <c:pt idx="13">
                  <c:v>31.875509624820943</c:v>
                </c:pt>
                <c:pt idx="14">
                  <c:v>32.004818825381228</c:v>
                </c:pt>
                <c:pt idx="15">
                  <c:v>32.133132948929159</c:v>
                </c:pt>
                <c:pt idx="16">
                  <c:v>32.260309598183824</c:v>
                </c:pt>
                <c:pt idx="17">
                  <c:v>32.38570561496207</c:v>
                </c:pt>
                <c:pt idx="18">
                  <c:v>32.507147791947752</c:v>
                </c:pt>
                <c:pt idx="19">
                  <c:v>32.62574239990969</c:v>
                </c:pt>
                <c:pt idx="20">
                  <c:v>32.740884492850647</c:v>
                </c:pt>
                <c:pt idx="21">
                  <c:v>32.850607965323654</c:v>
                </c:pt>
                <c:pt idx="22">
                  <c:v>32.954276456822065</c:v>
                </c:pt>
                <c:pt idx="23">
                  <c:v>33.052940820829143</c:v>
                </c:pt>
                <c:pt idx="24">
                  <c:v>33.144960175978468</c:v>
                </c:pt>
                <c:pt idx="25">
                  <c:v>33.231121092027742</c:v>
                </c:pt>
                <c:pt idx="26">
                  <c:v>33.314429267490553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0-4197-B8D3-BCCDAA431EE4}"/>
            </c:ext>
          </c:extLst>
        </c:ser>
        <c:ser>
          <c:idx val="1"/>
          <c:order val="1"/>
          <c:tx>
            <c:strRef>
              <c:f>'Figur 3.2'!$B$6</c:f>
              <c:strCache>
                <c:ptCount val="1"/>
                <c:pt idx="0">
                  <c:v>Udgifter følger BVT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3.2'!$C$4:$AD$4</c15:sqref>
                  </c15:fullRef>
                </c:ext>
              </c:extLst>
              <c:f>'Figur 3.2'!$C$4:$AC$4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3.2'!$C$6:$AD$6</c15:sqref>
                  </c15:fullRef>
                </c:ext>
              </c:extLst>
              <c:f>'Figur 3.2'!$C$6:$AC$6</c:f>
              <c:numCache>
                <c:formatCode>0.0</c:formatCode>
                <c:ptCount val="27"/>
                <c:pt idx="0">
                  <c:v>30.32310365077231</c:v>
                </c:pt>
                <c:pt idx="1">
                  <c:v>30.399985179304164</c:v>
                </c:pt>
                <c:pt idx="2">
                  <c:v>30.46817808213077</c:v>
                </c:pt>
                <c:pt idx="3">
                  <c:v>30.552329700620263</c:v>
                </c:pt>
                <c:pt idx="4">
                  <c:v>30.631109061658901</c:v>
                </c:pt>
                <c:pt idx="5">
                  <c:v>30.711666275792098</c:v>
                </c:pt>
                <c:pt idx="6">
                  <c:v>30.793737100904966</c:v>
                </c:pt>
                <c:pt idx="7">
                  <c:v>30.876733163430931</c:v>
                </c:pt>
                <c:pt idx="8">
                  <c:v>30.962263078079911</c:v>
                </c:pt>
                <c:pt idx="9">
                  <c:v>31.048801853864365</c:v>
                </c:pt>
                <c:pt idx="10">
                  <c:v>31.135944490151228</c:v>
                </c:pt>
                <c:pt idx="11">
                  <c:v>31.22208891525225</c:v>
                </c:pt>
                <c:pt idx="12">
                  <c:v>31.307210920828172</c:v>
                </c:pt>
                <c:pt idx="13">
                  <c:v>31.387438482672199</c:v>
                </c:pt>
                <c:pt idx="14">
                  <c:v>31.465125540338569</c:v>
                </c:pt>
                <c:pt idx="15">
                  <c:v>31.540404997099142</c:v>
                </c:pt>
                <c:pt idx="16">
                  <c:v>31.613234532432362</c:v>
                </c:pt>
                <c:pt idx="17">
                  <c:v>31.683272638414056</c:v>
                </c:pt>
                <c:pt idx="18">
                  <c:v>31.749294459450912</c:v>
                </c:pt>
                <c:pt idx="19">
                  <c:v>31.812128754449404</c:v>
                </c:pt>
                <c:pt idx="20">
                  <c:v>31.871546637099147</c:v>
                </c:pt>
                <c:pt idx="21">
                  <c:v>31.926555734947499</c:v>
                </c:pt>
                <c:pt idx="22">
                  <c:v>31.97699982515168</c:v>
                </c:pt>
                <c:pt idx="23">
                  <c:v>32.023704502163646</c:v>
                </c:pt>
                <c:pt idx="24">
                  <c:v>32.065893490793698</c:v>
                </c:pt>
                <c:pt idx="25">
                  <c:v>32.104309324300303</c:v>
                </c:pt>
                <c:pt idx="26">
                  <c:v>32.140703303657688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0-4197-B8D3-BCCDAA431EE4}"/>
            </c:ext>
          </c:extLst>
        </c:ser>
        <c:ser>
          <c:idx val="2"/>
          <c:order val="2"/>
          <c:tx>
            <c:strRef>
              <c:f>'Figur 3.2'!$B$7</c:f>
              <c:strCache>
                <c:ptCount val="1"/>
                <c:pt idx="0">
                  <c:v>Mængde fastholdes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3.2'!$C$4:$AD$4</c15:sqref>
                  </c15:fullRef>
                </c:ext>
              </c:extLst>
              <c:f>'Figur 3.2'!$C$4:$AC$4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3.2'!$C$7:$AD$7</c15:sqref>
                  </c15:fullRef>
                </c:ext>
              </c:extLst>
              <c:f>'Figur 3.2'!$C$7:$AC$7</c:f>
              <c:numCache>
                <c:formatCode>0.0</c:formatCode>
                <c:ptCount val="27"/>
                <c:pt idx="0">
                  <c:v>30.32310365077231</c:v>
                </c:pt>
                <c:pt idx="1">
                  <c:v>30.20758370386395</c:v>
                </c:pt>
                <c:pt idx="2">
                  <c:v>30.059325281472564</c:v>
                </c:pt>
                <c:pt idx="3">
                  <c:v>29.973980379508131</c:v>
                </c:pt>
                <c:pt idx="4">
                  <c:v>29.872761414834404</c:v>
                </c:pt>
                <c:pt idx="5">
                  <c:v>29.782576069822355</c:v>
                </c:pt>
                <c:pt idx="6">
                  <c:v>29.703536876051668</c:v>
                </c:pt>
                <c:pt idx="7">
                  <c:v>29.634650077709761</c:v>
                </c:pt>
                <c:pt idx="8">
                  <c:v>29.583177271795343</c:v>
                </c:pt>
                <c:pt idx="9">
                  <c:v>29.545301826288529</c:v>
                </c:pt>
                <c:pt idx="10">
                  <c:v>29.521105692031352</c:v>
                </c:pt>
                <c:pt idx="11">
                  <c:v>29.505896619044307</c:v>
                </c:pt>
                <c:pt idx="12">
                  <c:v>29.500517907395629</c:v>
                </c:pt>
                <c:pt idx="13">
                  <c:v>29.489901760282962</c:v>
                </c:pt>
                <c:pt idx="14">
                  <c:v>29.482845462149186</c:v>
                </c:pt>
                <c:pt idx="15">
                  <c:v>29.479993291281222</c:v>
                </c:pt>
                <c:pt idx="16">
                  <c:v>29.481283728859442</c:v>
                </c:pt>
                <c:pt idx="17">
                  <c:v>29.485285262769693</c:v>
                </c:pt>
                <c:pt idx="18">
                  <c:v>29.486381125439571</c:v>
                </c:pt>
                <c:pt idx="19">
                  <c:v>29.487756300612901</c:v>
                </c:pt>
                <c:pt idx="20">
                  <c:v>29.488171205354657</c:v>
                </c:pt>
                <c:pt idx="21">
                  <c:v>29.48281317099277</c:v>
                </c:pt>
                <c:pt idx="22">
                  <c:v>29.470595207293066</c:v>
                </c:pt>
                <c:pt idx="23">
                  <c:v>29.45521741275271</c:v>
                </c:pt>
                <c:pt idx="24">
                  <c:v>29.433229874179627</c:v>
                </c:pt>
                <c:pt idx="25">
                  <c:v>29.408252561856369</c:v>
                </c:pt>
                <c:pt idx="26">
                  <c:v>29.389562139276016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0-4197-B8D3-BCCDAA43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24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56788823272090994"/>
          <c:y val="0.67876713327500726"/>
          <c:w val="0.38280052493438321"/>
          <c:h val="0.19451042578011077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3.3'!$C$4</c:f>
              <c:strCache>
                <c:ptCount val="1"/>
                <c:pt idx="0">
                  <c:v>Vækst i pct.point, 2014-2040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3.3'!$B$5:$B$7</c:f>
              <c:strCache>
                <c:ptCount val="3"/>
                <c:pt idx="0">
                  <c:v>Mængde følger privatforbrug</c:v>
                </c:pt>
                <c:pt idx="1">
                  <c:v>Udgifter følger BVT</c:v>
                </c:pt>
                <c:pt idx="2">
                  <c:v>Mængde fastholdes</c:v>
                </c:pt>
              </c:strCache>
            </c:strRef>
          </c:cat>
          <c:val>
            <c:numRef>
              <c:f>'Figur 3.3'!$C$5:$C$7</c:f>
              <c:numCache>
                <c:formatCode>0.0</c:formatCode>
                <c:ptCount val="3"/>
                <c:pt idx="0">
                  <c:v>22.069818268446767</c:v>
                </c:pt>
                <c:pt idx="1">
                  <c:v>23.102167657075867</c:v>
                </c:pt>
                <c:pt idx="2">
                  <c:v>25.582645629374937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A-4566-B2C9-DB8B09F5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Vækst i pct.point, 2014-2040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3.3'!$B$26</c:f>
              <c:strCache>
                <c:ptCount val="1"/>
                <c:pt idx="0">
                  <c:v>Mængde følger privatforbrug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3.3'!$C$25:$AD$25</c15:sqref>
                  </c15:fullRef>
                </c:ext>
              </c:extLst>
              <c:f>'Figur 3.3'!$C$25:$AC$25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3.3'!$C$26:$AD$26</c15:sqref>
                  </c15:fullRef>
                </c:ext>
              </c:extLst>
              <c:f>'Figur 3.3'!$C$26:$AC$26</c:f>
              <c:numCache>
                <c:formatCode>0.0</c:formatCode>
                <c:ptCount val="27"/>
                <c:pt idx="0">
                  <c:v>79.259340667140933</c:v>
                </c:pt>
                <c:pt idx="1">
                  <c:v>79.356794220270189</c:v>
                </c:pt>
                <c:pt idx="2">
                  <c:v>79.46014430954942</c:v>
                </c:pt>
                <c:pt idx="3">
                  <c:v>79.560390324261064</c:v>
                </c:pt>
                <c:pt idx="4">
                  <c:v>79.664872249587731</c:v>
                </c:pt>
                <c:pt idx="5">
                  <c:v>79.771004556849746</c:v>
                </c:pt>
                <c:pt idx="6">
                  <c:v>79.878786435695972</c:v>
                </c:pt>
                <c:pt idx="7">
                  <c:v>79.988425271479684</c:v>
                </c:pt>
                <c:pt idx="8">
                  <c:v>80.099291155328999</c:v>
                </c:pt>
                <c:pt idx="9">
                  <c:v>80.212038551209616</c:v>
                </c:pt>
                <c:pt idx="10">
                  <c:v>80.326936368061439</c:v>
                </c:pt>
                <c:pt idx="11">
                  <c:v>80.444717211259587</c:v>
                </c:pt>
                <c:pt idx="12">
                  <c:v>80.565530263611933</c:v>
                </c:pt>
                <c:pt idx="13">
                  <c:v>80.6907909039966</c:v>
                </c:pt>
                <c:pt idx="14">
                  <c:v>80.81978838545858</c:v>
                </c:pt>
                <c:pt idx="15">
                  <c:v>80.952522686384498</c:v>
                </c:pt>
                <c:pt idx="16">
                  <c:v>81.089026349973551</c:v>
                </c:pt>
                <c:pt idx="17">
                  <c:v>81.229375897762068</c:v>
                </c:pt>
                <c:pt idx="18">
                  <c:v>81.373761244274192</c:v>
                </c:pt>
                <c:pt idx="19">
                  <c:v>81.521898204238369</c:v>
                </c:pt>
                <c:pt idx="20">
                  <c:v>81.673677357299709</c:v>
                </c:pt>
                <c:pt idx="21">
                  <c:v>81.829000295004562</c:v>
                </c:pt>
                <c:pt idx="22">
                  <c:v>81.987579797885033</c:v>
                </c:pt>
                <c:pt idx="23">
                  <c:v>82.149050717761966</c:v>
                </c:pt>
                <c:pt idx="24">
                  <c:v>82.313090393257085</c:v>
                </c:pt>
                <c:pt idx="25">
                  <c:v>82.479604237621743</c:v>
                </c:pt>
                <c:pt idx="26">
                  <c:v>82.648166768814477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E-4DC3-9092-E61A115CAEB6}"/>
            </c:ext>
          </c:extLst>
        </c:ser>
        <c:ser>
          <c:idx val="1"/>
          <c:order val="1"/>
          <c:tx>
            <c:strRef>
              <c:f>'Figur 3.3'!$B$27</c:f>
              <c:strCache>
                <c:ptCount val="1"/>
                <c:pt idx="0">
                  <c:v>Udgifter følger BVT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3.3'!$C$25:$AD$25</c15:sqref>
                  </c15:fullRef>
                </c:ext>
              </c:extLst>
              <c:f>'Figur 3.3'!$C$25:$AC$25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3.3'!$C$27:$AD$27</c15:sqref>
                  </c15:fullRef>
                </c:ext>
              </c:extLst>
              <c:f>'Figur 3.3'!$C$27:$AC$27</c:f>
              <c:numCache>
                <c:formatCode>0.0</c:formatCode>
                <c:ptCount val="27"/>
                <c:pt idx="0">
                  <c:v>79.259340667140933</c:v>
                </c:pt>
                <c:pt idx="1">
                  <c:v>79.34569447062411</c:v>
                </c:pt>
                <c:pt idx="2">
                  <c:v>79.438640690346517</c:v>
                </c:pt>
                <c:pt idx="3">
                  <c:v>79.526168287593876</c:v>
                </c:pt>
                <c:pt idx="4">
                  <c:v>79.61789210894193</c:v>
                </c:pt>
                <c:pt idx="5">
                  <c:v>79.7103082165129</c:v>
                </c:pt>
                <c:pt idx="6">
                  <c:v>79.803315671424201</c:v>
                </c:pt>
                <c:pt idx="7">
                  <c:v>79.897079115709573</c:v>
                </c:pt>
                <c:pt idx="8">
                  <c:v>79.990560480782577</c:v>
                </c:pt>
                <c:pt idx="9">
                  <c:v>80.084473230071538</c:v>
                </c:pt>
                <c:pt idx="10">
                  <c:v>80.178994880668384</c:v>
                </c:pt>
                <c:pt idx="11">
                  <c:v>80.27504651216617</c:v>
                </c:pt>
                <c:pt idx="12">
                  <c:v>80.372702736928062</c:v>
                </c:pt>
                <c:pt idx="13">
                  <c:v>80.474321369565416</c:v>
                </c:pt>
                <c:pt idx="14">
                  <c:v>80.57873544651062</c:v>
                </c:pt>
                <c:pt idx="15">
                  <c:v>80.685945800962301</c:v>
                </c:pt>
                <c:pt idx="16">
                  <c:v>80.796031523195836</c:v>
                </c:pt>
                <c:pt idx="17">
                  <c:v>80.909224793442007</c:v>
                </c:pt>
                <c:pt idx="18">
                  <c:v>81.026226988966243</c:v>
                </c:pt>
                <c:pt idx="19">
                  <c:v>81.14662350765181</c:v>
                </c:pt>
                <c:pt idx="20">
                  <c:v>81.270521362227541</c:v>
                </c:pt>
                <c:pt idx="21">
                  <c:v>81.398375320494807</c:v>
                </c:pt>
                <c:pt idx="22">
                  <c:v>81.530190007169523</c:v>
                </c:pt>
                <c:pt idx="23">
                  <c:v>81.665495929517078</c:v>
                </c:pt>
                <c:pt idx="24">
                  <c:v>81.804509451005586</c:v>
                </c:pt>
                <c:pt idx="25">
                  <c:v>81.946738653934972</c:v>
                </c:pt>
                <c:pt idx="26">
                  <c:v>82.091646226520638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E-4DC3-9092-E61A115CAEB6}"/>
            </c:ext>
          </c:extLst>
        </c:ser>
        <c:ser>
          <c:idx val="2"/>
          <c:order val="2"/>
          <c:tx>
            <c:strRef>
              <c:f>'Figur 3.3'!$B$28</c:f>
              <c:strCache>
                <c:ptCount val="1"/>
                <c:pt idx="0">
                  <c:v>Mængde fastholdes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3.3'!$C$25:$AD$25</c15:sqref>
                  </c15:fullRef>
                </c:ext>
              </c:extLst>
              <c:f>'Figur 3.3'!$C$25:$AC$25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3.3'!$C$28:$AD$28</c15:sqref>
                  </c15:fullRef>
                </c:ext>
              </c:extLst>
              <c:f>'Figur 3.3'!$C$28:$AC$28</c:f>
              <c:numCache>
                <c:formatCode>0.0</c:formatCode>
                <c:ptCount val="27"/>
                <c:pt idx="0">
                  <c:v>79.259340667140933</c:v>
                </c:pt>
                <c:pt idx="1">
                  <c:v>79.263518735941759</c:v>
                </c:pt>
                <c:pt idx="2">
                  <c:v>79.267106855766556</c:v>
                </c:pt>
                <c:pt idx="3">
                  <c:v>79.285697281464905</c:v>
                </c:pt>
                <c:pt idx="4">
                  <c:v>79.305084394456088</c:v>
                </c:pt>
                <c:pt idx="5">
                  <c:v>79.3287930911237</c:v>
                </c:pt>
                <c:pt idx="6">
                  <c:v>79.356322819130028</c:v>
                </c:pt>
                <c:pt idx="7">
                  <c:v>79.387376144221292</c:v>
                </c:pt>
                <c:pt idx="8">
                  <c:v>79.422657029003489</c:v>
                </c:pt>
                <c:pt idx="9">
                  <c:v>79.462037108099537</c:v>
                </c:pt>
                <c:pt idx="10">
                  <c:v>79.505879642671161</c:v>
                </c:pt>
                <c:pt idx="11">
                  <c:v>79.55418044985025</c:v>
                </c:pt>
                <c:pt idx="12">
                  <c:v>79.607389753642238</c:v>
                </c:pt>
                <c:pt idx="13">
                  <c:v>79.664376713622929</c:v>
                </c:pt>
                <c:pt idx="14">
                  <c:v>79.726076205735922</c:v>
                </c:pt>
                <c:pt idx="15">
                  <c:v>79.79271895978431</c:v>
                </c:pt>
                <c:pt idx="16">
                  <c:v>79.864442704675838</c:v>
                </c:pt>
                <c:pt idx="17">
                  <c:v>79.941196724112032</c:v>
                </c:pt>
                <c:pt idx="18">
                  <c:v>80.022351703816867</c:v>
                </c:pt>
                <c:pt idx="19">
                  <c:v>80.108247243968037</c:v>
                </c:pt>
                <c:pt idx="20">
                  <c:v>80.198707453768861</c:v>
                </c:pt>
                <c:pt idx="21">
                  <c:v>80.293022681683368</c:v>
                </c:pt>
                <c:pt idx="22">
                  <c:v>80.390909127861391</c:v>
                </c:pt>
                <c:pt idx="23">
                  <c:v>80.492782454608545</c:v>
                </c:pt>
                <c:pt idx="24">
                  <c:v>80.59806447154638</c:v>
                </c:pt>
                <c:pt idx="25">
                  <c:v>80.707221928244294</c:v>
                </c:pt>
                <c:pt idx="26">
                  <c:v>80.821695582051802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E-4DC3-9092-E61A115C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78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38835608048993869"/>
          <c:h val="0.14821412948381454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3.4'!$B$5</c:f>
              <c:strCache>
                <c:ptCount val="1"/>
                <c:pt idx="0">
                  <c:v>Skattefinansiering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3.4'!$C$4:$AD$4</c15:sqref>
                  </c15:fullRef>
                </c:ext>
              </c:extLst>
              <c:f>'Figur 3.4'!$C$4:$AC$4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3.4'!$C$5:$AD$5</c15:sqref>
                  </c15:fullRef>
                </c:ext>
              </c:extLst>
              <c:f>'Figur 3.4'!$C$5:$AC$5</c:f>
              <c:numCache>
                <c:formatCode>0</c:formatCode>
                <c:ptCount val="27"/>
                <c:pt idx="0">
                  <c:v>100</c:v>
                </c:pt>
                <c:pt idx="1">
                  <c:v>100.67189182843947</c:v>
                </c:pt>
                <c:pt idx="2">
                  <c:v>101.33209059307431</c:v>
                </c:pt>
                <c:pt idx="3">
                  <c:v>102.05561065606562</c:v>
                </c:pt>
                <c:pt idx="4">
                  <c:v>102.80050248904324</c:v>
                </c:pt>
                <c:pt idx="5">
                  <c:v>103.57716101115284</c:v>
                </c:pt>
                <c:pt idx="6">
                  <c:v>104.39043168501598</c:v>
                </c:pt>
                <c:pt idx="7">
                  <c:v>105.24119407049193</c:v>
                </c:pt>
                <c:pt idx="8">
                  <c:v>106.13784252949384</c:v>
                </c:pt>
                <c:pt idx="9">
                  <c:v>107.07955353833327</c:v>
                </c:pt>
                <c:pt idx="10">
                  <c:v>108.06881816322627</c:v>
                </c:pt>
                <c:pt idx="11">
                  <c:v>109.1029840572662</c:v>
                </c:pt>
                <c:pt idx="12">
                  <c:v>110.18497240286567</c:v>
                </c:pt>
                <c:pt idx="13">
                  <c:v>111.29844057358808</c:v>
                </c:pt>
                <c:pt idx="14">
                  <c:v>112.45417729341605</c:v>
                </c:pt>
                <c:pt idx="15">
                  <c:v>113.65404441382603</c:v>
                </c:pt>
                <c:pt idx="16">
                  <c:v>114.89904155740642</c:v>
                </c:pt>
                <c:pt idx="17">
                  <c:v>116.18830402493596</c:v>
                </c:pt>
                <c:pt idx="18">
                  <c:v>117.5144840592463</c:v>
                </c:pt>
                <c:pt idx="19">
                  <c:v>118.88251589021748</c:v>
                </c:pt>
                <c:pt idx="20">
                  <c:v>120.29114120859845</c:v>
                </c:pt>
                <c:pt idx="21">
                  <c:v>121.73288190709499</c:v>
                </c:pt>
                <c:pt idx="22">
                  <c:v>123.20542815443594</c:v>
                </c:pt>
                <c:pt idx="23">
                  <c:v>124.71435804074767</c:v>
                </c:pt>
                <c:pt idx="24">
                  <c:v>126.2530869211237</c:v>
                </c:pt>
                <c:pt idx="25">
                  <c:v>127.82909323153781</c:v>
                </c:pt>
                <c:pt idx="26">
                  <c:v>129.45787840304322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2-4D0B-A5D5-AA69D64614D6}"/>
            </c:ext>
          </c:extLst>
        </c:ser>
        <c:ser>
          <c:idx val="1"/>
          <c:order val="1"/>
          <c:tx>
            <c:strRef>
              <c:f>'Figur 3.4'!$B$6</c:f>
              <c:strCache>
                <c:ptCount val="1"/>
                <c:pt idx="0">
                  <c:v>Overførsler finansierer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3.4'!$C$4:$AD$4</c15:sqref>
                  </c15:fullRef>
                </c:ext>
              </c:extLst>
              <c:f>'Figur 3.4'!$C$4:$AC$4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3.4'!$C$6:$AD$6</c15:sqref>
                  </c15:fullRef>
                </c:ext>
              </c:extLst>
              <c:f>'Figur 3.4'!$C$6:$AC$6</c:f>
              <c:numCache>
                <c:formatCode>0</c:formatCode>
                <c:ptCount val="27"/>
                <c:pt idx="0">
                  <c:v>100</c:v>
                </c:pt>
                <c:pt idx="1">
                  <c:v>100.52906883013497</c:v>
                </c:pt>
                <c:pt idx="2">
                  <c:v>101.39414580276068</c:v>
                </c:pt>
                <c:pt idx="3">
                  <c:v>101.13229467363583</c:v>
                </c:pt>
                <c:pt idx="4">
                  <c:v>101.63510357503785</c:v>
                </c:pt>
                <c:pt idx="5">
                  <c:v>101.93443038610199</c:v>
                </c:pt>
                <c:pt idx="6">
                  <c:v>102.12282508128058</c:v>
                </c:pt>
                <c:pt idx="7">
                  <c:v>102.18601914730814</c:v>
                </c:pt>
                <c:pt idx="8">
                  <c:v>101.9014896721885</c:v>
                </c:pt>
                <c:pt idx="9">
                  <c:v>101.33174576822432</c:v>
                </c:pt>
                <c:pt idx="10">
                  <c:v>100.45678052407725</c:v>
                </c:pt>
                <c:pt idx="11">
                  <c:v>99.393989537553722</c:v>
                </c:pt>
                <c:pt idx="12">
                  <c:v>98.13370950558803</c:v>
                </c:pt>
                <c:pt idx="13">
                  <c:v>97.059179836900228</c:v>
                </c:pt>
                <c:pt idx="14">
                  <c:v>95.95829851456088</c:v>
                </c:pt>
                <c:pt idx="15">
                  <c:v>94.82091137922076</c:v>
                </c:pt>
                <c:pt idx="16">
                  <c:v>93.649458337809648</c:v>
                </c:pt>
                <c:pt idx="17">
                  <c:v>92.478587130248798</c:v>
                </c:pt>
                <c:pt idx="18">
                  <c:v>91.433756647686437</c:v>
                </c:pt>
                <c:pt idx="19">
                  <c:v>90.436571859370318</c:v>
                </c:pt>
                <c:pt idx="20">
                  <c:v>89.513059544088279</c:v>
                </c:pt>
                <c:pt idx="21">
                  <c:v>88.761651580260008</c:v>
                </c:pt>
                <c:pt idx="22">
                  <c:v>88.203053898827719</c:v>
                </c:pt>
                <c:pt idx="23">
                  <c:v>87.757410632173944</c:v>
                </c:pt>
                <c:pt idx="24">
                  <c:v>87.495050894323015</c:v>
                </c:pt>
                <c:pt idx="25">
                  <c:v>87.343987964644242</c:v>
                </c:pt>
                <c:pt idx="26">
                  <c:v>87.11044662113477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2-4D0B-A5D5-AA69D646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2014=100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7.3443788276465458E-2"/>
          <c:y val="0.11395231846019249"/>
          <c:w val="0.38002274715660544"/>
          <c:h val="0.1111771691362787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3.4'!$B$28</c:f>
              <c:strCache>
                <c:ptCount val="1"/>
                <c:pt idx="0">
                  <c:v>Skattefinansiering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3.4'!$C$27:$AD$27</c15:sqref>
                  </c15:fullRef>
                </c:ext>
              </c:extLst>
              <c:f>'Figur 3.4'!$C$27:$AC$27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3.4'!$C$28:$AD$28</c15:sqref>
                  </c15:fullRef>
                </c:ext>
              </c:extLst>
              <c:f>'Figur 3.4'!$C$28:$AC$28</c:f>
              <c:numCache>
                <c:formatCode>0</c:formatCode>
                <c:ptCount val="27"/>
                <c:pt idx="0">
                  <c:v>100</c:v>
                </c:pt>
                <c:pt idx="1">
                  <c:v>100.67568970935035</c:v>
                </c:pt>
                <c:pt idx="2">
                  <c:v>101.63562687066296</c:v>
                </c:pt>
                <c:pt idx="3">
                  <c:v>102.16375650545359</c:v>
                </c:pt>
                <c:pt idx="4">
                  <c:v>102.84571464629157</c:v>
                </c:pt>
                <c:pt idx="5">
                  <c:v>103.47556167036677</c:v>
                </c:pt>
                <c:pt idx="6">
                  <c:v>104.04744674540089</c:v>
                </c:pt>
                <c:pt idx="7">
                  <c:v>104.564776432735</c:v>
                </c:pt>
                <c:pt idx="8">
                  <c:v>104.96266230622133</c:v>
                </c:pt>
                <c:pt idx="9">
                  <c:v>105.26751280880626</c:v>
                </c:pt>
                <c:pt idx="10">
                  <c:v>105.47522853683459</c:v>
                </c:pt>
                <c:pt idx="11">
                  <c:v>105.62310371567325</c:v>
                </c:pt>
                <c:pt idx="12">
                  <c:v>105.70287987541967</c:v>
                </c:pt>
                <c:pt idx="13">
                  <c:v>105.84079225378737</c:v>
                </c:pt>
                <c:pt idx="14">
                  <c:v>105.9634514268339</c:v>
                </c:pt>
                <c:pt idx="15">
                  <c:v>106.06492939490873</c:v>
                </c:pt>
                <c:pt idx="16">
                  <c:v>106.14497349967966</c:v>
                </c:pt>
                <c:pt idx="17">
                  <c:v>106.21446527024996</c:v>
                </c:pt>
                <c:pt idx="18">
                  <c:v>106.31853657557136</c:v>
                </c:pt>
                <c:pt idx="19">
                  <c:v>106.43047908632192</c:v>
                </c:pt>
                <c:pt idx="20">
                  <c:v>106.55900076615342</c:v>
                </c:pt>
                <c:pt idx="21">
                  <c:v>106.74137550130492</c:v>
                </c:pt>
                <c:pt idx="22">
                  <c:v>106.98550826617364</c:v>
                </c:pt>
                <c:pt idx="23">
                  <c:v>107.26147887313606</c:v>
                </c:pt>
                <c:pt idx="24">
                  <c:v>107.59470106492456</c:v>
                </c:pt>
                <c:pt idx="25">
                  <c:v>107.95620069061104</c:v>
                </c:pt>
                <c:pt idx="26">
                  <c:v>108.27237794877045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F-42E5-8837-786BF879FD50}"/>
            </c:ext>
          </c:extLst>
        </c:ser>
        <c:ser>
          <c:idx val="1"/>
          <c:order val="1"/>
          <c:tx>
            <c:strRef>
              <c:f>'Figur 3.4'!$B$29</c:f>
              <c:strCache>
                <c:ptCount val="1"/>
                <c:pt idx="0">
                  <c:v>Overførsler finansierer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3.4'!$C$27:$AD$27</c15:sqref>
                  </c15:fullRef>
                </c:ext>
              </c:extLst>
              <c:f>'Figur 3.4'!$C$27:$AC$27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3.4'!$C$29:$AD$29</c15:sqref>
                  </c15:fullRef>
                </c:ext>
              </c:extLst>
              <c:f>'Figur 3.4'!$C$29:$AC$29</c:f>
              <c:numCache>
                <c:formatCode>0</c:formatCode>
                <c:ptCount val="27"/>
                <c:pt idx="0">
                  <c:v>100</c:v>
                </c:pt>
                <c:pt idx="1">
                  <c:v>100.67885656534878</c:v>
                </c:pt>
                <c:pt idx="2">
                  <c:v>101.63426299395799</c:v>
                </c:pt>
                <c:pt idx="3">
                  <c:v>102.18426063488457</c:v>
                </c:pt>
                <c:pt idx="4">
                  <c:v>102.87159229325252</c:v>
                </c:pt>
                <c:pt idx="5">
                  <c:v>103.51201139799215</c:v>
                </c:pt>
                <c:pt idx="6">
                  <c:v>104.09768382639703</c:v>
                </c:pt>
                <c:pt idx="7">
                  <c:v>104.63232617317222</c:v>
                </c:pt>
                <c:pt idx="8">
                  <c:v>105.05614829524117</c:v>
                </c:pt>
                <c:pt idx="9">
                  <c:v>105.39417304324148</c:v>
                </c:pt>
                <c:pt idx="10">
                  <c:v>105.64284183943826</c:v>
                </c:pt>
                <c:pt idx="11">
                  <c:v>105.83681873631383</c:v>
                </c:pt>
                <c:pt idx="12">
                  <c:v>105.96814244361245</c:v>
                </c:pt>
                <c:pt idx="13">
                  <c:v>106.15399154535044</c:v>
                </c:pt>
                <c:pt idx="14">
                  <c:v>106.32588867132078</c:v>
                </c:pt>
                <c:pt idx="15">
                  <c:v>106.47809685660958</c:v>
                </c:pt>
                <c:pt idx="16">
                  <c:v>106.61025491540452</c:v>
                </c:pt>
                <c:pt idx="17">
                  <c:v>106.73234622164382</c:v>
                </c:pt>
                <c:pt idx="18">
                  <c:v>106.88636526222422</c:v>
                </c:pt>
                <c:pt idx="19">
                  <c:v>107.04742685565721</c:v>
                </c:pt>
                <c:pt idx="20">
                  <c:v>107.22352855312187</c:v>
                </c:pt>
                <c:pt idx="21">
                  <c:v>107.44946650011823</c:v>
                </c:pt>
                <c:pt idx="22">
                  <c:v>107.73258022630645</c:v>
                </c:pt>
                <c:pt idx="23">
                  <c:v>108.04488877650675</c:v>
                </c:pt>
                <c:pt idx="24">
                  <c:v>108.41004476370316</c:v>
                </c:pt>
                <c:pt idx="25">
                  <c:v>108.80096385039155</c:v>
                </c:pt>
                <c:pt idx="26">
                  <c:v>109.14868223187955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F-42E5-8837-786BF879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10"/>
          <c:min val="98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2014=</a:t>
                </a:r>
                <a:r>
                  <a:rPr lang="da-DK" baseline="0"/>
                  <a:t>100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38280052493438321"/>
          <c:h val="0.1111771691362787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3.5'!$B$5</c:f>
              <c:strCache>
                <c:ptCount val="1"/>
                <c:pt idx="0">
                  <c:v>Skattefinansiering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3.5'!$C$4:$AD$4</c15:sqref>
                  </c15:fullRef>
                </c:ext>
              </c:extLst>
              <c:f>'Figur 3.5'!$C$4:$AC$4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3.5'!$C$5:$AD$5</c15:sqref>
                  </c15:fullRef>
                </c:ext>
              </c:extLst>
              <c:f>'Figur 3.5'!$C$5:$AC$5</c:f>
              <c:numCache>
                <c:formatCode>0</c:formatCode>
                <c:ptCount val="27"/>
                <c:pt idx="0">
                  <c:v>201.864</c:v>
                </c:pt>
                <c:pt idx="1">
                  <c:v>201.4696035350195</c:v>
                </c:pt>
                <c:pt idx="2">
                  <c:v>201.60253527938735</c:v>
                </c:pt>
                <c:pt idx="3">
                  <c:v>200.97225823941415</c:v>
                </c:pt>
                <c:pt idx="4">
                  <c:v>200.62815849310869</c:v>
                </c:pt>
                <c:pt idx="5">
                  <c:v>200.20732791585647</c:v>
                </c:pt>
                <c:pt idx="6">
                  <c:v>199.70319898832608</c:v>
                </c:pt>
                <c:pt idx="7">
                  <c:v>199.12467272945543</c:v>
                </c:pt>
                <c:pt idx="8">
                  <c:v>198.37102656516419</c:v>
                </c:pt>
                <c:pt idx="9">
                  <c:v>197.49089143958275</c:v>
                </c:pt>
                <c:pt idx="10">
                  <c:v>196.48346264657459</c:v>
                </c:pt>
                <c:pt idx="11">
                  <c:v>195.41123743748724</c:v>
                </c:pt>
                <c:pt idx="12">
                  <c:v>194.26613007330891</c:v>
                </c:pt>
                <c:pt idx="13">
                  <c:v>193.23778904646701</c:v>
                </c:pt>
                <c:pt idx="14">
                  <c:v>192.21935633004725</c:v>
                </c:pt>
                <c:pt idx="15">
                  <c:v>191.20501907534208</c:v>
                </c:pt>
                <c:pt idx="16">
                  <c:v>190.19734132726819</c:v>
                </c:pt>
                <c:pt idx="17">
                  <c:v>189.21385852555568</c:v>
                </c:pt>
                <c:pt idx="18">
                  <c:v>188.3161491299737</c:v>
                </c:pt>
                <c:pt idx="19">
                  <c:v>187.46852158980275</c:v>
                </c:pt>
                <c:pt idx="20">
                  <c:v>186.68143166725639</c:v>
                </c:pt>
                <c:pt idx="21">
                  <c:v>185.99870283319518</c:v>
                </c:pt>
                <c:pt idx="22">
                  <c:v>185.42432614277953</c:v>
                </c:pt>
                <c:pt idx="23">
                  <c:v>184.91594404332287</c:v>
                </c:pt>
                <c:pt idx="24">
                  <c:v>184.49624145157756</c:v>
                </c:pt>
                <c:pt idx="25">
                  <c:v>184.12370352913635</c:v>
                </c:pt>
                <c:pt idx="26">
                  <c:v>183.71059093061194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8-4C4A-8515-9A4F459621DC}"/>
            </c:ext>
          </c:extLst>
        </c:ser>
        <c:ser>
          <c:idx val="1"/>
          <c:order val="1"/>
          <c:tx>
            <c:strRef>
              <c:f>'Figur 3.5'!$B$6</c:f>
              <c:strCache>
                <c:ptCount val="1"/>
                <c:pt idx="0">
                  <c:v>Delvis privatisering af sundhed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3.5'!$C$4:$AD$4</c15:sqref>
                  </c15:fullRef>
                </c:ext>
              </c:extLst>
              <c:f>'Figur 3.5'!$C$4:$AC$4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3.5'!$C$6:$AD$6</c15:sqref>
                  </c15:fullRef>
                </c:ext>
              </c:extLst>
              <c:f>'Figur 3.5'!$C$6:$AC$6</c:f>
              <c:numCache>
                <c:formatCode>0</c:formatCode>
                <c:ptCount val="27"/>
                <c:pt idx="0">
                  <c:v>201.864</c:v>
                </c:pt>
                <c:pt idx="1">
                  <c:v>200.93395854368748</c:v>
                </c:pt>
                <c:pt idx="2">
                  <c:v>200.88953177207361</c:v>
                </c:pt>
                <c:pt idx="3">
                  <c:v>198.94480316149125</c:v>
                </c:pt>
                <c:pt idx="4">
                  <c:v>198.03526746012309</c:v>
                </c:pt>
                <c:pt idx="5">
                  <c:v>196.80763218357308</c:v>
                </c:pt>
                <c:pt idx="6">
                  <c:v>195.32364227411449</c:v>
                </c:pt>
                <c:pt idx="7">
                  <c:v>193.53790173651427</c:v>
                </c:pt>
                <c:pt idx="8">
                  <c:v>190.94261489657694</c:v>
                </c:pt>
                <c:pt idx="9">
                  <c:v>187.47609668711777</c:v>
                </c:pt>
                <c:pt idx="10">
                  <c:v>182.86217552310288</c:v>
                </c:pt>
                <c:pt idx="11">
                  <c:v>177.25909257114307</c:v>
                </c:pt>
                <c:pt idx="12">
                  <c:v>170.5938430671759</c:v>
                </c:pt>
                <c:pt idx="13">
                  <c:v>164.28076399709897</c:v>
                </c:pt>
                <c:pt idx="14">
                  <c:v>157.68338441426266</c:v>
                </c:pt>
                <c:pt idx="15">
                  <c:v>150.82559995730529</c:v>
                </c:pt>
                <c:pt idx="16">
                  <c:v>143.77160871451377</c:v>
                </c:pt>
                <c:pt idx="17">
                  <c:v>136.70980535478441</c:v>
                </c:pt>
                <c:pt idx="18">
                  <c:v>130.19222260135408</c:v>
                </c:pt>
                <c:pt idx="19">
                  <c:v>123.92487850964324</c:v>
                </c:pt>
                <c:pt idx="20">
                  <c:v>118.03297499740778</c:v>
                </c:pt>
                <c:pt idx="21">
                  <c:v>112.92133809393503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8-4C4A-8515-9A4F4596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1.000 personer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8.7290101650783755E-2"/>
          <c:y val="0.75717550266069888"/>
          <c:w val="0.35012065795684105"/>
          <c:h val="0.1111771691362787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3.5'!$B$29</c:f>
              <c:strCache>
                <c:ptCount val="1"/>
                <c:pt idx="0">
                  <c:v>Offentlig beskæftigelse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3.5'!$C$28:$AC$28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f>'Figur 3.5'!$C$29:$AC$29</c:f>
              <c:numCache>
                <c:formatCode>0</c:formatCode>
                <c:ptCount val="27"/>
                <c:pt idx="0">
                  <c:v>100</c:v>
                </c:pt>
                <c:pt idx="1">
                  <c:v>99.192901687358798</c:v>
                </c:pt>
                <c:pt idx="2">
                  <c:v>99.003087734642676</c:v>
                </c:pt>
                <c:pt idx="3">
                  <c:v>97.27933388523445</c:v>
                </c:pt>
                <c:pt idx="4">
                  <c:v>96.446168986382531</c:v>
                </c:pt>
                <c:pt idx="5">
                  <c:v>95.32946565890839</c:v>
                </c:pt>
                <c:pt idx="6">
                  <c:v>93.998436636482978</c:v>
                </c:pt>
                <c:pt idx="7">
                  <c:v>92.411037187960389</c:v>
                </c:pt>
                <c:pt idx="8">
                  <c:v>90.147507984282214</c:v>
                </c:pt>
                <c:pt idx="9">
                  <c:v>87.167285457231245</c:v>
                </c:pt>
                <c:pt idx="10">
                  <c:v>83.265108852891572</c:v>
                </c:pt>
                <c:pt idx="11">
                  <c:v>78.581916162694327</c:v>
                </c:pt>
                <c:pt idx="12">
                  <c:v>73.062775039107223</c:v>
                </c:pt>
                <c:pt idx="13">
                  <c:v>67.793486132519234</c:v>
                </c:pt>
                <c:pt idx="14">
                  <c:v>62.270051852408393</c:v>
                </c:pt>
                <c:pt idx="15">
                  <c:v>56.500066431241059</c:v>
                </c:pt>
                <c:pt idx="16">
                  <c:v>50.520748026139664</c:v>
                </c:pt>
                <c:pt idx="17">
                  <c:v>44.463557429547315</c:v>
                </c:pt>
                <c:pt idx="18">
                  <c:v>38.740447565358423</c:v>
                </c:pt>
                <c:pt idx="19">
                  <c:v>33.117830471731757</c:v>
                </c:pt>
                <c:pt idx="20">
                  <c:v>27.678623136686149</c:v>
                </c:pt>
                <c:pt idx="21">
                  <c:v>22.722907501198364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C-4884-A1C5-88150875166E}"/>
            </c:ext>
          </c:extLst>
        </c:ser>
        <c:ser>
          <c:idx val="1"/>
          <c:order val="1"/>
          <c:tx>
            <c:strRef>
              <c:f>'Figur 3.5'!$B$30</c:f>
              <c:strCache>
                <c:ptCount val="1"/>
                <c:pt idx="0">
                  <c:v>Privat beskæftigelse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3.5'!$C$28:$AC$28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f>'Figur 3.5'!$C$30:$AC$30</c:f>
              <c:numCache>
                <c:formatCode>0</c:formatCode>
                <c:ptCount val="27"/>
                <c:pt idx="0">
                  <c:v>100</c:v>
                </c:pt>
                <c:pt idx="1">
                  <c:v>100.48955622814188</c:v>
                </c:pt>
                <c:pt idx="2">
                  <c:v>100.92792896445727</c:v>
                </c:pt>
                <c:pt idx="3">
                  <c:v>102.05064152736027</c:v>
                </c:pt>
                <c:pt idx="4">
                  <c:v>102.64973998699567</c:v>
                </c:pt>
                <c:pt idx="5">
                  <c:v>103.43682574704707</c:v>
                </c:pt>
                <c:pt idx="6">
                  <c:v>104.33651618522097</c:v>
                </c:pt>
                <c:pt idx="7">
                  <c:v>105.37997638696311</c:v>
                </c:pt>
                <c:pt idx="8">
                  <c:v>106.77713219484417</c:v>
                </c:pt>
                <c:pt idx="9">
                  <c:v>108.52487723982156</c:v>
                </c:pt>
                <c:pt idx="10">
                  <c:v>110.67419597531331</c:v>
                </c:pt>
                <c:pt idx="11">
                  <c:v>113.13187566634942</c:v>
                </c:pt>
                <c:pt idx="12">
                  <c:v>115.91323901178237</c:v>
                </c:pt>
                <c:pt idx="13">
                  <c:v>118.66221828160492</c:v>
                </c:pt>
                <c:pt idx="14">
                  <c:v>121.58122376922668</c:v>
                </c:pt>
                <c:pt idx="15">
                  <c:v>124.69373451073128</c:v>
                </c:pt>
                <c:pt idx="16">
                  <c:v>128.01669549079793</c:v>
                </c:pt>
                <c:pt idx="17">
                  <c:v>131.53881421503405</c:v>
                </c:pt>
                <c:pt idx="18">
                  <c:v>135.15361891569717</c:v>
                </c:pt>
                <c:pt idx="19">
                  <c:v>138.95678173857078</c:v>
                </c:pt>
                <c:pt idx="20">
                  <c:v>142.95300191247708</c:v>
                </c:pt>
                <c:pt idx="21">
                  <c:v>147.0697372658048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C-4884-A1C5-88150875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2014=100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7.0666010498687662E-2"/>
          <c:y val="0.1185819480898221"/>
          <c:w val="0.38280052493438321"/>
          <c:h val="0.1111771691362787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3.6'!$B$5</c:f>
              <c:strCache>
                <c:ptCount val="1"/>
                <c:pt idx="0">
                  <c:v>Skattefinansiering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3.6'!$C$4:$AD$4</c15:sqref>
                  </c15:fullRef>
                </c:ext>
              </c:extLst>
              <c:f>'Figur 3.6'!$C$4:$AC$4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3.6'!$C$5:$AD$5</c15:sqref>
                  </c15:fullRef>
                </c:ext>
              </c:extLst>
              <c:f>'Figur 3.6'!$C$5:$AC$5</c:f>
              <c:numCache>
                <c:formatCode>0</c:formatCode>
                <c:ptCount val="27"/>
                <c:pt idx="0">
                  <c:v>225.20400000000001</c:v>
                </c:pt>
                <c:pt idx="1">
                  <c:v>228.15857976201346</c:v>
                </c:pt>
                <c:pt idx="2">
                  <c:v>231.69928298983962</c:v>
                </c:pt>
                <c:pt idx="3">
                  <c:v>234.44581559999077</c:v>
                </c:pt>
                <c:pt idx="4">
                  <c:v>237.51620925751388</c:v>
                </c:pt>
                <c:pt idx="5">
                  <c:v>240.51186402231193</c:v>
                </c:pt>
                <c:pt idx="6">
                  <c:v>243.41429061048902</c:v>
                </c:pt>
                <c:pt idx="7">
                  <c:v>246.22278579597344</c:v>
                </c:pt>
                <c:pt idx="8">
                  <c:v>248.79762463860135</c:v>
                </c:pt>
                <c:pt idx="9">
                  <c:v>251.17958613077508</c:v>
                </c:pt>
                <c:pt idx="10">
                  <c:v>253.349015885792</c:v>
                </c:pt>
                <c:pt idx="11">
                  <c:v>255.37312636136852</c:v>
                </c:pt>
                <c:pt idx="12">
                  <c:v>257.22702427379045</c:v>
                </c:pt>
                <c:pt idx="13">
                  <c:v>259.17509333250297</c:v>
                </c:pt>
                <c:pt idx="14">
                  <c:v>261.06232373789283</c:v>
                </c:pt>
                <c:pt idx="15">
                  <c:v>262.87293570796891</c:v>
                </c:pt>
                <c:pt idx="16">
                  <c:v>264.60306854872988</c:v>
                </c:pt>
                <c:pt idx="17">
                  <c:v>266.27382256188281</c:v>
                </c:pt>
                <c:pt idx="18">
                  <c:v>267.9849703116713</c:v>
                </c:pt>
                <c:pt idx="19">
                  <c:v>269.67670387062549</c:v>
                </c:pt>
                <c:pt idx="20">
                  <c:v>271.36739745922392</c:v>
                </c:pt>
                <c:pt idx="21">
                  <c:v>273.14191706021711</c:v>
                </c:pt>
                <c:pt idx="22">
                  <c:v>275.01917393871486</c:v>
                </c:pt>
                <c:pt idx="23">
                  <c:v>276.92901283694613</c:v>
                </c:pt>
                <c:pt idx="24">
                  <c:v>278.92867190367099</c:v>
                </c:pt>
                <c:pt idx="25">
                  <c:v>280.94679828008617</c:v>
                </c:pt>
                <c:pt idx="26">
                  <c:v>282.80479825262387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F-407C-B12D-5216F4DAA902}"/>
            </c:ext>
          </c:extLst>
        </c:ser>
        <c:ser>
          <c:idx val="1"/>
          <c:order val="1"/>
          <c:tx>
            <c:strRef>
              <c:f>'Figur 3.6'!$B$6</c:f>
              <c:strCache>
                <c:ptCount val="1"/>
                <c:pt idx="0">
                  <c:v>Delvis privatisering af uddannelse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3.6'!$C$4:$AD$4</c15:sqref>
                  </c15:fullRef>
                </c:ext>
              </c:extLst>
              <c:f>'Figur 3.6'!$C$4:$AC$4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3.6'!$C$6:$AD$6</c15:sqref>
                  </c15:fullRef>
                </c:ext>
              </c:extLst>
              <c:f>'Figur 3.6'!$C$6:$AC$6</c:f>
              <c:numCache>
                <c:formatCode>0</c:formatCode>
                <c:ptCount val="27"/>
                <c:pt idx="0">
                  <c:v>225.20400000000001</c:v>
                </c:pt>
                <c:pt idx="1">
                  <c:v>228.32256610299518</c:v>
                </c:pt>
                <c:pt idx="2">
                  <c:v>232.82589414676968</c:v>
                </c:pt>
                <c:pt idx="3">
                  <c:v>233.66339005895759</c:v>
                </c:pt>
                <c:pt idx="4">
                  <c:v>236.74077149555157</c:v>
                </c:pt>
                <c:pt idx="5">
                  <c:v>239.14744805937303</c:v>
                </c:pt>
                <c:pt idx="6">
                  <c:v>241.10838453136051</c:v>
                </c:pt>
                <c:pt idx="7">
                  <c:v>242.5771940011951</c:v>
                </c:pt>
                <c:pt idx="8">
                  <c:v>242.69958579737536</c:v>
                </c:pt>
                <c:pt idx="9">
                  <c:v>241.63373823155212</c:v>
                </c:pt>
                <c:pt idx="10">
                  <c:v>239.2074670996428</c:v>
                </c:pt>
                <c:pt idx="11">
                  <c:v>235.8613044044418</c:v>
                </c:pt>
                <c:pt idx="12">
                  <c:v>231.49210090515805</c:v>
                </c:pt>
                <c:pt idx="13">
                  <c:v>227.91876597264886</c:v>
                </c:pt>
                <c:pt idx="14">
                  <c:v>224.1081243226885</c:v>
                </c:pt>
                <c:pt idx="15">
                  <c:v>220.00669978150242</c:v>
                </c:pt>
                <c:pt idx="16">
                  <c:v>215.63016246109433</c:v>
                </c:pt>
                <c:pt idx="17">
                  <c:v>211.17290584438251</c:v>
                </c:pt>
                <c:pt idx="18">
                  <c:v>207.35093434727986</c:v>
                </c:pt>
                <c:pt idx="19">
                  <c:v>203.75455546635376</c:v>
                </c:pt>
                <c:pt idx="20">
                  <c:v>200.56307338635773</c:v>
                </c:pt>
                <c:pt idx="21">
                  <c:v>198.4071893348096</c:v>
                </c:pt>
                <c:pt idx="22">
                  <c:v>197.48638757576686</c:v>
                </c:pt>
                <c:pt idx="23">
                  <c:v>197.37722485485858</c:v>
                </c:pt>
                <c:pt idx="24">
                  <c:v>198.64975845848679</c:v>
                </c:pt>
                <c:pt idx="25">
                  <c:v>200.94289113544744</c:v>
                </c:pt>
                <c:pt idx="26">
                  <c:v>202.88960685544509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F-407C-B12D-5216F4DA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290"/>
          <c:min val="15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1.000 personer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7.8999343832020993E-2"/>
          <c:y val="0.69728565179352575"/>
          <c:w val="0.41891163604549425"/>
          <c:h val="0.1574733887430738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3.6'!$B$29</c:f>
              <c:strCache>
                <c:ptCount val="1"/>
                <c:pt idx="0">
                  <c:v>Offentlig beskæftigelse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3.6'!$C$28:$AD$28</c15:sqref>
                  </c15:fullRef>
                </c:ext>
              </c:extLst>
              <c:f>'Figur 3.6'!$C$28:$AC$28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3.6'!$C$29:$AD$29</c15:sqref>
                  </c15:fullRef>
                </c:ext>
              </c:extLst>
              <c:f>'Figur 3.6'!$C$29:$AC$29</c:f>
              <c:numCache>
                <c:formatCode>0</c:formatCode>
                <c:ptCount val="27"/>
                <c:pt idx="0">
                  <c:v>100</c:v>
                </c:pt>
                <c:pt idx="1">
                  <c:v>101.4272531401754</c:v>
                </c:pt>
                <c:pt idx="2">
                  <c:v>103.59637009803227</c:v>
                </c:pt>
                <c:pt idx="3">
                  <c:v>103.69202846249885</c:v>
                </c:pt>
                <c:pt idx="4">
                  <c:v>105.07535398470429</c:v>
                </c:pt>
                <c:pt idx="5">
                  <c:v>106.07067280040594</c:v>
                </c:pt>
                <c:pt idx="6">
                  <c:v>106.81434125513422</c:v>
                </c:pt>
                <c:pt idx="7">
                  <c:v>107.2795774896794</c:v>
                </c:pt>
                <c:pt idx="8">
                  <c:v>106.98834507399546</c:v>
                </c:pt>
                <c:pt idx="9">
                  <c:v>106.03405430086134</c:v>
                </c:pt>
                <c:pt idx="10">
                  <c:v>104.32496236576804</c:v>
                </c:pt>
                <c:pt idx="11">
                  <c:v>102.10485535105293</c:v>
                </c:pt>
                <c:pt idx="12">
                  <c:v>99.315064972420345</c:v>
                </c:pt>
                <c:pt idx="13">
                  <c:v>96.943056049737152</c:v>
                </c:pt>
                <c:pt idx="14">
                  <c:v>94.42238701426659</c:v>
                </c:pt>
                <c:pt idx="15">
                  <c:v>91.721791864279069</c:v>
                </c:pt>
                <c:pt idx="16">
                  <c:v>88.847564834730591</c:v>
                </c:pt>
                <c:pt idx="17">
                  <c:v>85.90301587143189</c:v>
                </c:pt>
                <c:pt idx="18">
                  <c:v>83.274058100350828</c:v>
                </c:pt>
                <c:pt idx="19">
                  <c:v>80.739497327543546</c:v>
                </c:pt>
                <c:pt idx="20">
                  <c:v>78.396325049359476</c:v>
                </c:pt>
                <c:pt idx="21">
                  <c:v>76.585974844947785</c:v>
                </c:pt>
                <c:pt idx="22">
                  <c:v>75.419115676764235</c:v>
                </c:pt>
                <c:pt idx="23">
                  <c:v>74.670811913622956</c:v>
                </c:pt>
                <c:pt idx="24">
                  <c:v>74.650677607931698</c:v>
                </c:pt>
                <c:pt idx="25">
                  <c:v>75.167369651573821</c:v>
                </c:pt>
                <c:pt idx="26">
                  <c:v>75.488404309365819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F-458E-BFB1-CF451A117864}"/>
            </c:ext>
          </c:extLst>
        </c:ser>
        <c:ser>
          <c:idx val="1"/>
          <c:order val="1"/>
          <c:tx>
            <c:strRef>
              <c:f>'Figur 3.6'!$B$30</c:f>
              <c:strCache>
                <c:ptCount val="1"/>
                <c:pt idx="0">
                  <c:v>Privat beskæftigelse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 3.6'!$C$28:$AD$28</c15:sqref>
                  </c15:fullRef>
                </c:ext>
              </c:extLst>
              <c:f>'Figur 3.6'!$C$28:$AC$28</c:f>
              <c:strCache>
                <c:ptCount val="2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3.6'!$C$30:$AD$30</c15:sqref>
                  </c15:fullRef>
                </c:ext>
              </c:extLst>
              <c:f>'Figur 3.6'!$C$30:$AC$30</c:f>
              <c:numCache>
                <c:formatCode>0</c:formatCode>
                <c:ptCount val="27"/>
                <c:pt idx="0">
                  <c:v>100</c:v>
                </c:pt>
                <c:pt idx="1">
                  <c:v>101.10119702018099</c:v>
                </c:pt>
                <c:pt idx="2">
                  <c:v>101.96966864974219</c:v>
                </c:pt>
                <c:pt idx="3">
                  <c:v>104.1855321702506</c:v>
                </c:pt>
                <c:pt idx="4">
                  <c:v>105.43960446871124</c:v>
                </c:pt>
                <c:pt idx="5">
                  <c:v>106.99790366793091</c:v>
                </c:pt>
                <c:pt idx="6">
                  <c:v>108.71691222927078</c:v>
                </c:pt>
                <c:pt idx="7">
                  <c:v>110.61731550473397</c:v>
                </c:pt>
                <c:pt idx="8">
                  <c:v>112.97863003477289</c:v>
                </c:pt>
                <c:pt idx="9">
                  <c:v>115.71640210838727</c:v>
                </c:pt>
                <c:pt idx="10">
                  <c:v>118.85621745502459</c:v>
                </c:pt>
                <c:pt idx="11">
                  <c:v>122.27211509844938</c:v>
                </c:pt>
                <c:pt idx="12">
                  <c:v>126.00417939124434</c:v>
                </c:pt>
                <c:pt idx="13">
                  <c:v>129.65984759920738</c:v>
                </c:pt>
                <c:pt idx="14">
                  <c:v>133.49910384053999</c:v>
                </c:pt>
                <c:pt idx="15">
                  <c:v>137.54840562597849</c:v>
                </c:pt>
                <c:pt idx="16">
                  <c:v>141.81914344165014</c:v>
                </c:pt>
                <c:pt idx="17">
                  <c:v>146.28420947546363</c:v>
                </c:pt>
                <c:pt idx="18">
                  <c:v>150.8077476948105</c:v>
                </c:pt>
                <c:pt idx="19">
                  <c:v>155.47001411187387</c:v>
                </c:pt>
                <c:pt idx="20">
                  <c:v>160.23465166924709</c:v>
                </c:pt>
                <c:pt idx="21">
                  <c:v>164.97199452233303</c:v>
                </c:pt>
                <c:pt idx="22">
                  <c:v>169.62315960330082</c:v>
                </c:pt>
                <c:pt idx="23">
                  <c:v>174.24651263276891</c:v>
                </c:pt>
                <c:pt idx="24">
                  <c:v>178.71811044676701</c:v>
                </c:pt>
                <c:pt idx="25">
                  <c:v>183.08456133801303</c:v>
                </c:pt>
                <c:pt idx="26">
                  <c:v>187.57645611131568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F-458E-BFB1-CF451A11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Indeks 2014=100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Global Competitiveness Index</c:v>
              </c:pt>
              <c:pt idx="1">
                <c:v>Ease of Doing Business</c:v>
              </c:pt>
              <c:pt idx="2">
                <c:v>Best Countries for Business</c:v>
              </c:pt>
              <c:pt idx="3">
                <c:v>Index of Economic Freedom </c:v>
              </c:pt>
              <c:pt idx="4">
                <c:v>Global Entrepreneurship Index</c:v>
              </c:pt>
              <c:pt idx="5">
                <c:v>International Property Rights Index</c:v>
              </c:pt>
              <c:pt idx="6">
                <c:v>Corruption Perceptions Index</c:v>
              </c:pt>
            </c:strLit>
          </c:cat>
          <c:val>
            <c:numLit>
              <c:formatCode>General</c:formatCode>
              <c:ptCount val="7"/>
              <c:pt idx="0">
                <c:v>10</c:v>
              </c:pt>
              <c:pt idx="1">
                <c:v>3</c:v>
              </c:pt>
              <c:pt idx="2">
                <c:v>7</c:v>
              </c:pt>
              <c:pt idx="3">
                <c:v>14</c:v>
              </c:pt>
              <c:pt idx="4">
                <c:v>6</c:v>
              </c:pt>
              <c:pt idx="5">
                <c:v>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7D-4F33-9775-F32779BD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max"/>
        <c:auto val="1"/>
        <c:lblAlgn val="ctr"/>
        <c:lblOffset val="100"/>
        <c:noMultiLvlLbl val="0"/>
      </c:catAx>
      <c:valAx>
        <c:axId val="173016528"/>
        <c:scaling>
          <c:orientation val="maxMin"/>
          <c:max val="31"/>
          <c:min val="1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Danmarks rangering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Global Competitiveness Index</c:v>
              </c:pt>
              <c:pt idx="1">
                <c:v>Offentlig reguleringsbyrde </c:v>
              </c:pt>
              <c:pt idx="2">
                <c:v>Arbejdsstyrkens geografiske mobilitet </c:v>
              </c:pt>
              <c:pt idx="3">
                <c:v>Opstart af virksomhed </c:v>
              </c:pt>
              <c:pt idx="4">
                <c:v>Evne til at tiltrække udenlandsk arbejdskraft </c:v>
              </c:pt>
              <c:pt idx="5">
                <c:v>Organiseret kriminalitet 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56</c:v>
              </c:pt>
              <c:pt idx="2">
                <c:v>113</c:v>
              </c:pt>
              <c:pt idx="3">
                <c:v>42</c:v>
              </c:pt>
              <c:pt idx="4">
                <c:v>94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BD28-440D-90D6-3D27A428C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max"/>
        <c:auto val="1"/>
        <c:lblAlgn val="ctr"/>
        <c:lblOffset val="100"/>
        <c:noMultiLvlLbl val="0"/>
      </c:catAx>
      <c:valAx>
        <c:axId val="173016528"/>
        <c:scaling>
          <c:orientation val="maxMin"/>
          <c:max val="131"/>
          <c:min val="1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Danmarks rangering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74923483522892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4.3'!$A$5</c:f>
              <c:strCache>
                <c:ptCount val="1"/>
                <c:pt idx="0">
                  <c:v>Flyttet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4.3'!$B$4:$D$4</c:f>
              <c:strCache>
                <c:ptCount val="3"/>
                <c:pt idx="0">
                  <c:v>Tilfredse virksomheder fra undersøgelsen</c:v>
                </c:pt>
                <c:pt idx="1">
                  <c:v>Utilfredse og hverken/eller virksomheder fra undersøgelsen</c:v>
                </c:pt>
                <c:pt idx="2">
                  <c:v>Alle virksomheder i DK</c:v>
                </c:pt>
              </c:strCache>
            </c:strRef>
          </c:cat>
          <c:val>
            <c:numRef>
              <c:f>'Figur 4.3'!$B$5:$D$5</c:f>
              <c:numCache>
                <c:formatCode>0.00</c:formatCode>
                <c:ptCount val="3"/>
                <c:pt idx="0">
                  <c:v>2.0586884201453572</c:v>
                </c:pt>
                <c:pt idx="1">
                  <c:v>2.9216010875437184</c:v>
                </c:pt>
                <c:pt idx="2">
                  <c:v>2.2790794557622305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B-4E28-80B8-B307A9686C3C}"/>
            </c:ext>
          </c:extLst>
        </c:ser>
        <c:ser>
          <c:idx val="1"/>
          <c:order val="1"/>
          <c:tx>
            <c:strRef>
              <c:f>'Figur 4.3'!$A$6</c:f>
              <c:strCache>
                <c:ptCount val="1"/>
                <c:pt idx="0">
                  <c:v>Ophørt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4.3'!$B$4:$D$4</c:f>
              <c:strCache>
                <c:ptCount val="3"/>
                <c:pt idx="0">
                  <c:v>Tilfredse virksomheder fra undersøgelsen</c:v>
                </c:pt>
                <c:pt idx="1">
                  <c:v>Utilfredse og hverken/eller virksomheder fra undersøgelsen</c:v>
                </c:pt>
                <c:pt idx="2">
                  <c:v>Alle virksomheder i DK</c:v>
                </c:pt>
              </c:strCache>
            </c:strRef>
          </c:cat>
          <c:val>
            <c:numRef>
              <c:f>'Figur 4.3'!$B$6:$D$6</c:f>
              <c:numCache>
                <c:formatCode>0.00</c:formatCode>
                <c:ptCount val="3"/>
                <c:pt idx="0">
                  <c:v>0.75108189740997211</c:v>
                </c:pt>
                <c:pt idx="1">
                  <c:v>0.47589353025566516</c:v>
                </c:pt>
                <c:pt idx="2">
                  <c:v>1.3241567099396794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B-4E28-80B8-B307A968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1500874890638666E-2"/>
          <c:y val="0.10618547681539807"/>
          <c:w val="0.27242585301837269"/>
          <c:h val="9.0886555847185774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4.4'!$B$23</c:f>
              <c:strCache>
                <c:ptCount val="1"/>
                <c:pt idx="0">
                  <c:v>Mænd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4.4'!$A$24:$A$28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4.4'!$B$24:$B$28</c:f>
              <c:numCache>
                <c:formatCode>0</c:formatCode>
                <c:ptCount val="5"/>
                <c:pt idx="0">
                  <c:v>2.6760569017660454</c:v>
                </c:pt>
                <c:pt idx="1">
                  <c:v>7.5557539689692925</c:v>
                </c:pt>
                <c:pt idx="2">
                  <c:v>2.7616906299536197</c:v>
                </c:pt>
                <c:pt idx="3">
                  <c:v>3.0513418590937409</c:v>
                </c:pt>
                <c:pt idx="4">
                  <c:v>6.4932289295901526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E-47EF-B37D-2B02230B0360}"/>
            </c:ext>
          </c:extLst>
        </c:ser>
        <c:ser>
          <c:idx val="1"/>
          <c:order val="1"/>
          <c:tx>
            <c:strRef>
              <c:f>'Figur 4.4'!$C$23</c:f>
              <c:strCache>
                <c:ptCount val="1"/>
                <c:pt idx="0">
                  <c:v>Kvinder</c:v>
                </c:pt>
              </c:strCache>
            </c:strRef>
          </c:tx>
          <c:spPr>
            <a:solidFill>
              <a:srgbClr val="2C5234"/>
            </a:solidFill>
            <a:ln>
              <a:noFill/>
            </a:ln>
          </c:spPr>
          <c:invertIfNegative val="0"/>
          <c:cat>
            <c:strRef>
              <c:f>'Figur 4.4'!$A$24:$A$28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Tyskland</c:v>
                </c:pt>
                <c:pt idx="3">
                  <c:v>Storbritannien</c:v>
                </c:pt>
                <c:pt idx="4">
                  <c:v>EU28</c:v>
                </c:pt>
              </c:strCache>
            </c:strRef>
          </c:cat>
          <c:val>
            <c:numRef>
              <c:f>'Figur 4.4'!$C$24:$C$28</c:f>
              <c:numCache>
                <c:formatCode>0</c:formatCode>
                <c:ptCount val="5"/>
                <c:pt idx="0">
                  <c:v>4.9627576671769411</c:v>
                </c:pt>
                <c:pt idx="1">
                  <c:v>10.77251634584433</c:v>
                </c:pt>
                <c:pt idx="2">
                  <c:v>4.3315363072705413</c:v>
                </c:pt>
                <c:pt idx="3">
                  <c:v>3.5534885010178012</c:v>
                </c:pt>
                <c:pt idx="4">
                  <c:v>7.9554238702897475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E-47EF-B37D-2B02230B0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0677712160979879"/>
          <c:y val="0.10469305920093323"/>
          <c:w val="0.293330271216098"/>
          <c:h val="7.145632837561971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2.1551108194808981E-2"/>
          <c:w val="0.94580942905812371"/>
          <c:h val="0.83168168242292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4.4'!$A$5:$A$9</c:f>
              <c:strCache>
                <c:ptCount val="5"/>
                <c:pt idx="0">
                  <c:v>Mere konkurrenceudsættelse</c:v>
                </c:pt>
                <c:pt idx="1">
                  <c:v>Lavere dækningsafgift</c:v>
                </c:pt>
                <c:pt idx="2">
                  <c:v>Lavere grundskyld</c:v>
                </c:pt>
                <c:pt idx="3">
                  <c:v>Lavere kommuneskat</c:v>
                </c:pt>
                <c:pt idx="4">
                  <c:v>Højere serviceniveau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BA27-4BB4-B07E-DD980BC35499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BA27-4BB4-B07E-DD980BC35499}"/>
              </c:ext>
            </c:extLst>
          </c:dPt>
          <c:cat>
            <c:strRef>
              <c:f>'[8]25. til 75. kvartil'!$A$16:$A$20</c:f>
              <c:strCache>
                <c:ptCount val="5"/>
                <c:pt idx="0">
                  <c:v>Mere konkurrenceudsættelse</c:v>
                </c:pt>
                <c:pt idx="1">
                  <c:v>Lavere dækningsafgift</c:v>
                </c:pt>
                <c:pt idx="2">
                  <c:v>Lavere grundskyld</c:v>
                </c:pt>
                <c:pt idx="3">
                  <c:v>Lavere kommuneskat</c:v>
                </c:pt>
                <c:pt idx="4">
                  <c:v>Højere serviceniveau</c:v>
                </c:pt>
              </c:strCache>
            </c:strRef>
          </c:cat>
          <c:val>
            <c:numRef>
              <c:f>'Figur 4.4'!$B$5:$B$9</c:f>
              <c:numCache>
                <c:formatCode>0.00</c:formatCode>
                <c:ptCount val="5"/>
                <c:pt idx="0">
                  <c:v>-0.28372440212369837</c:v>
                </c:pt>
                <c:pt idx="1">
                  <c:v>3.4520610195416439</c:v>
                </c:pt>
                <c:pt idx="2">
                  <c:v>4.0709361701441935</c:v>
                </c:pt>
                <c:pt idx="3">
                  <c:v>1.0794962119365927</c:v>
                </c:pt>
                <c:pt idx="4">
                  <c:v>2.4972179498610134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27-4BB4-B07E-DD980BC3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5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Ændring i</a:t>
                </a:r>
                <a:r>
                  <a:rPr lang="da-DK" baseline="0"/>
                  <a:t> tilfredshed i p</a:t>
                </a:r>
                <a:r>
                  <a:rPr lang="da-DK"/>
                  <a:t>ct.</a:t>
                </a:r>
              </a:p>
            </c:rich>
          </c:tx>
          <c:layout>
            <c:manualLayout>
              <c:xMode val="edge"/>
              <c:yMode val="edge"/>
              <c:x val="0.71876531058617665"/>
              <c:y val="0.922203737072050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4.5'!$B$2</c:f>
              <c:strCache>
                <c:ptCount val="1"/>
                <c:pt idx="0">
                  <c:v>Gennemsnitlig sagsbehandlingstid ved 1. instans i sager mellem to civile parter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170-4A06-8BDA-F60BCCBFDDB3}"/>
              </c:ext>
            </c:extLst>
          </c:dPt>
          <c:cat>
            <c:strRef>
              <c:f>'Figur 4.5'!$B$4:$X$4</c:f>
              <c:strCache>
                <c:ptCount val="23"/>
                <c:pt idx="0">
                  <c:v>Litauen</c:v>
                </c:pt>
                <c:pt idx="1">
                  <c:v>Luxembourg</c:v>
                </c:pt>
                <c:pt idx="2">
                  <c:v>Holland</c:v>
                </c:pt>
                <c:pt idx="3">
                  <c:v>Estland</c:v>
                </c:pt>
                <c:pt idx="4">
                  <c:v>Østrig</c:v>
                </c:pt>
                <c:pt idx="5">
                  <c:v>Tjekkiet</c:v>
                </c:pt>
                <c:pt idx="6">
                  <c:v>Sverige</c:v>
                </c:pt>
                <c:pt idx="7">
                  <c:v>Rumænien</c:v>
                </c:pt>
                <c:pt idx="8">
                  <c:v>Slovakiet</c:v>
                </c:pt>
                <c:pt idx="9">
                  <c:v>Danmark</c:v>
                </c:pt>
                <c:pt idx="10">
                  <c:v>Ungarn</c:v>
                </c:pt>
                <c:pt idx="11">
                  <c:v>Tyskland</c:v>
                </c:pt>
                <c:pt idx="12">
                  <c:v>Polen</c:v>
                </c:pt>
                <c:pt idx="13">
                  <c:v>Portugal</c:v>
                </c:pt>
                <c:pt idx="14">
                  <c:v>Finland</c:v>
                </c:pt>
                <c:pt idx="15">
                  <c:v>Slovenien</c:v>
                </c:pt>
                <c:pt idx="16">
                  <c:v>Spanien</c:v>
                </c:pt>
                <c:pt idx="17">
                  <c:v>Letland</c:v>
                </c:pt>
                <c:pt idx="18">
                  <c:v>Frankrig</c:v>
                </c:pt>
                <c:pt idx="19">
                  <c:v>Kroatien</c:v>
                </c:pt>
                <c:pt idx="20">
                  <c:v>Malta</c:v>
                </c:pt>
                <c:pt idx="21">
                  <c:v>Grækenland</c:v>
                </c:pt>
                <c:pt idx="22">
                  <c:v>Italien</c:v>
                </c:pt>
              </c:strCache>
            </c:strRef>
          </c:cat>
          <c:val>
            <c:numRef>
              <c:f>'Figur 4.5'!$B$5:$X$5</c:f>
              <c:numCache>
                <c:formatCode>General</c:formatCode>
                <c:ptCount val="23"/>
                <c:pt idx="0">
                  <c:v>85</c:v>
                </c:pt>
                <c:pt idx="1">
                  <c:v>108</c:v>
                </c:pt>
                <c:pt idx="2">
                  <c:v>124</c:v>
                </c:pt>
                <c:pt idx="3">
                  <c:v>140</c:v>
                </c:pt>
                <c:pt idx="4">
                  <c:v>141</c:v>
                </c:pt>
                <c:pt idx="5">
                  <c:v>157</c:v>
                </c:pt>
                <c:pt idx="6">
                  <c:v>159</c:v>
                </c:pt>
                <c:pt idx="7">
                  <c:v>167</c:v>
                </c:pt>
                <c:pt idx="8">
                  <c:v>171</c:v>
                </c:pt>
                <c:pt idx="9">
                  <c:v>172</c:v>
                </c:pt>
                <c:pt idx="10">
                  <c:v>181</c:v>
                </c:pt>
                <c:pt idx="11">
                  <c:v>204</c:v>
                </c:pt>
                <c:pt idx="12">
                  <c:v>232</c:v>
                </c:pt>
                <c:pt idx="13">
                  <c:v>250</c:v>
                </c:pt>
                <c:pt idx="14">
                  <c:v>258</c:v>
                </c:pt>
                <c:pt idx="15">
                  <c:v>292</c:v>
                </c:pt>
                <c:pt idx="16">
                  <c:v>329</c:v>
                </c:pt>
                <c:pt idx="17">
                  <c:v>330</c:v>
                </c:pt>
                <c:pt idx="18">
                  <c:v>341</c:v>
                </c:pt>
                <c:pt idx="19">
                  <c:v>387</c:v>
                </c:pt>
                <c:pt idx="20">
                  <c:v>435</c:v>
                </c:pt>
                <c:pt idx="21">
                  <c:v>479</c:v>
                </c:pt>
                <c:pt idx="22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70-4A06-8BDA-F60BCCBF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805024"/>
        <c:axId val="1"/>
      </c:barChart>
      <c:catAx>
        <c:axId val="2738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Dage</a:t>
                </a:r>
              </a:p>
            </c:rich>
          </c:tx>
          <c:layout>
            <c:manualLayout>
              <c:xMode val="edge"/>
              <c:yMode val="edge"/>
              <c:x val="2.0986764952253311E-3"/>
              <c:y val="2.851806985665253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7380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da-DK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4.5'!$B$27</c:f>
              <c:strCache>
                <c:ptCount val="1"/>
                <c:pt idx="0">
                  <c:v>Holland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4.5'!$A$28:$A$35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 4.5'!$B$28:$B$35</c:f>
              <c:numCache>
                <c:formatCode>0</c:formatCode>
                <c:ptCount val="8"/>
                <c:pt idx="4">
                  <c:v>132</c:v>
                </c:pt>
                <c:pt idx="5">
                  <c:v>115</c:v>
                </c:pt>
                <c:pt idx="6">
                  <c:v>121</c:v>
                </c:pt>
                <c:pt idx="7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4.5'!$C$27</c:f>
              <c:strCache>
                <c:ptCount val="1"/>
                <c:pt idx="0">
                  <c:v>Sverige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4.5'!$A$28:$A$35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 4.5'!$C$28:$C$35</c:f>
              <c:numCache>
                <c:formatCode>0</c:formatCode>
                <c:ptCount val="8"/>
                <c:pt idx="0">
                  <c:v>187</c:v>
                </c:pt>
                <c:pt idx="1">
                  <c:v>183</c:v>
                </c:pt>
                <c:pt idx="2">
                  <c:v>179</c:v>
                </c:pt>
                <c:pt idx="3">
                  <c:v>171</c:v>
                </c:pt>
                <c:pt idx="4">
                  <c:v>157</c:v>
                </c:pt>
                <c:pt idx="5">
                  <c:v>152</c:v>
                </c:pt>
                <c:pt idx="6">
                  <c:v>164</c:v>
                </c:pt>
                <c:pt idx="7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4.5'!$D$27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4.5'!$A$28:$A$35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 4.5'!$D$28:$D$35</c:f>
              <c:numCache>
                <c:formatCode>0</c:formatCode>
                <c:ptCount val="8"/>
                <c:pt idx="0">
                  <c:v>182</c:v>
                </c:pt>
                <c:pt idx="1">
                  <c:v>173.5</c:v>
                </c:pt>
                <c:pt idx="2">
                  <c:v>165</c:v>
                </c:pt>
                <c:pt idx="3">
                  <c:v>164</c:v>
                </c:pt>
                <c:pt idx="4">
                  <c:v>177</c:v>
                </c:pt>
                <c:pt idx="5">
                  <c:v>174</c:v>
                </c:pt>
                <c:pt idx="6">
                  <c:v>176</c:v>
                </c:pt>
                <c:pt idx="7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ser>
          <c:idx val="3"/>
          <c:order val="3"/>
          <c:tx>
            <c:strRef>
              <c:f>'Figur 4.5'!$E$27</c:f>
              <c:strCache>
                <c:ptCount val="1"/>
                <c:pt idx="0">
                  <c:v>Tyskland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4.5'!$A$28:$A$35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 4.5'!$E$28:$E$35</c:f>
              <c:numCache>
                <c:formatCode>0</c:formatCode>
                <c:ptCount val="8"/>
                <c:pt idx="0">
                  <c:v>184</c:v>
                </c:pt>
                <c:pt idx="1">
                  <c:v>183.5</c:v>
                </c:pt>
                <c:pt idx="2">
                  <c:v>183</c:v>
                </c:pt>
                <c:pt idx="3">
                  <c:v>192</c:v>
                </c:pt>
                <c:pt idx="4">
                  <c:v>198</c:v>
                </c:pt>
                <c:pt idx="5">
                  <c:v>190</c:v>
                </c:pt>
                <c:pt idx="6">
                  <c:v>196</c:v>
                </c:pt>
                <c:pt idx="7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6-449E-AAEF-8735F937B4E3}"/>
            </c:ext>
          </c:extLst>
        </c:ser>
        <c:ser>
          <c:idx val="4"/>
          <c:order val="4"/>
          <c:tx>
            <c:strRef>
              <c:f>'Figur 4.5'!$F$27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Ref>
              <c:f>'Figur 4.5'!$A$28:$A$35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'Figur 4.5'!$F$28:$F$35</c:f>
              <c:numCache>
                <c:formatCode>0</c:formatCode>
                <c:ptCount val="8"/>
                <c:pt idx="0">
                  <c:v>287.57142857142856</c:v>
                </c:pt>
                <c:pt idx="1">
                  <c:v>281.26190476190476</c:v>
                </c:pt>
                <c:pt idx="2">
                  <c:v>288.7</c:v>
                </c:pt>
                <c:pt idx="3">
                  <c:v>292.89999999999998</c:v>
                </c:pt>
                <c:pt idx="4">
                  <c:v>260</c:v>
                </c:pt>
                <c:pt idx="5">
                  <c:v>258.90476190476193</c:v>
                </c:pt>
                <c:pt idx="6">
                  <c:v>247.90909090909091</c:v>
                </c:pt>
                <c:pt idx="7">
                  <c:v>254.77272727272728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Dage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9.5665998650268189E-2"/>
          <c:y val="0.10469310871523836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97-4EF6-89C4-CED0F29570CA}"/>
              </c:ext>
            </c:extLst>
          </c:dPt>
          <c:cat>
            <c:strRef>
              <c:f>'Figur 4.6'!$A$5:$A$34</c:f>
              <c:strCache>
                <c:ptCount val="30"/>
                <c:pt idx="0">
                  <c:v>Cypern</c:v>
                </c:pt>
                <c:pt idx="1">
                  <c:v>Danmark</c:v>
                </c:pt>
                <c:pt idx="2">
                  <c:v>Norge</c:v>
                </c:pt>
                <c:pt idx="3">
                  <c:v>Irland</c:v>
                </c:pt>
                <c:pt idx="4">
                  <c:v>Frankrig</c:v>
                </c:pt>
                <c:pt idx="5">
                  <c:v>Luxembourg</c:v>
                </c:pt>
                <c:pt idx="6">
                  <c:v>Finland</c:v>
                </c:pt>
                <c:pt idx="7">
                  <c:v>Island</c:v>
                </c:pt>
                <c:pt idx="8">
                  <c:v>Malta</c:v>
                </c:pt>
                <c:pt idx="9">
                  <c:v>Slovakiet</c:v>
                </c:pt>
                <c:pt idx="10">
                  <c:v>Litauen</c:v>
                </c:pt>
                <c:pt idx="11">
                  <c:v>Belgien</c:v>
                </c:pt>
                <c:pt idx="12">
                  <c:v>Holland</c:v>
                </c:pt>
                <c:pt idx="13">
                  <c:v>Sverige</c:v>
                </c:pt>
                <c:pt idx="14">
                  <c:v>Østrig</c:v>
                </c:pt>
                <c:pt idx="15">
                  <c:v>Schweiz</c:v>
                </c:pt>
                <c:pt idx="16">
                  <c:v>Estland</c:v>
                </c:pt>
                <c:pt idx="17">
                  <c:v>Tjekkiet</c:v>
                </c:pt>
                <c:pt idx="18">
                  <c:v>Grækenland</c:v>
                </c:pt>
                <c:pt idx="19">
                  <c:v>Portugal</c:v>
                </c:pt>
                <c:pt idx="20">
                  <c:v>Italien</c:v>
                </c:pt>
                <c:pt idx="21">
                  <c:v>Spanien</c:v>
                </c:pt>
                <c:pt idx="22">
                  <c:v>Storbritannien </c:v>
                </c:pt>
                <c:pt idx="23">
                  <c:v>Letland</c:v>
                </c:pt>
                <c:pt idx="24">
                  <c:v>Ungarn </c:v>
                </c:pt>
                <c:pt idx="25">
                  <c:v>Kroatien</c:v>
                </c:pt>
                <c:pt idx="26">
                  <c:v>Slovenien</c:v>
                </c:pt>
                <c:pt idx="27">
                  <c:v>Rumænien</c:v>
                </c:pt>
                <c:pt idx="28">
                  <c:v>Polen</c:v>
                </c:pt>
                <c:pt idx="29">
                  <c:v>Bulgarien</c:v>
                </c:pt>
              </c:strCache>
            </c:strRef>
          </c:cat>
          <c:val>
            <c:numRef>
              <c:f>'Figur 4.6'!$B$5:$B$34</c:f>
              <c:numCache>
                <c:formatCode>0.00</c:formatCode>
                <c:ptCount val="30"/>
                <c:pt idx="0">
                  <c:v>0.13232427590629403</c:v>
                </c:pt>
                <c:pt idx="1">
                  <c:v>0.15163623696235734</c:v>
                </c:pt>
                <c:pt idx="2">
                  <c:v>0.15552345355776129</c:v>
                </c:pt>
                <c:pt idx="3">
                  <c:v>0.21352547906379279</c:v>
                </c:pt>
                <c:pt idx="4">
                  <c:v>0.22978604937738278</c:v>
                </c:pt>
                <c:pt idx="5">
                  <c:v>0.23327558707689414</c:v>
                </c:pt>
                <c:pt idx="6">
                  <c:v>0.23493470065924643</c:v>
                </c:pt>
                <c:pt idx="7">
                  <c:v>0.23495807610798858</c:v>
                </c:pt>
                <c:pt idx="8">
                  <c:v>0.25633546356942716</c:v>
                </c:pt>
                <c:pt idx="9">
                  <c:v>0.26281394776012984</c:v>
                </c:pt>
                <c:pt idx="10">
                  <c:v>0.26309053158508489</c:v>
                </c:pt>
                <c:pt idx="11">
                  <c:v>0.26397790329571513</c:v>
                </c:pt>
                <c:pt idx="12">
                  <c:v>0.26918192573617999</c:v>
                </c:pt>
                <c:pt idx="13">
                  <c:v>0.27397594651114149</c:v>
                </c:pt>
                <c:pt idx="14">
                  <c:v>0.28332042891685083</c:v>
                </c:pt>
                <c:pt idx="15">
                  <c:v>0.29032465646162753</c:v>
                </c:pt>
                <c:pt idx="16">
                  <c:v>0.29642051060550245</c:v>
                </c:pt>
                <c:pt idx="17">
                  <c:v>0.30200008554061147</c:v>
                </c:pt>
                <c:pt idx="18">
                  <c:v>0.330711317873504</c:v>
                </c:pt>
                <c:pt idx="19">
                  <c:v>0.33810604094782737</c:v>
                </c:pt>
                <c:pt idx="20">
                  <c:v>0.33818492306539488</c:v>
                </c:pt>
                <c:pt idx="21">
                  <c:v>0.34235916588857762</c:v>
                </c:pt>
                <c:pt idx="22">
                  <c:v>0.37810563090816779</c:v>
                </c:pt>
                <c:pt idx="23">
                  <c:v>0.41060773644162157</c:v>
                </c:pt>
                <c:pt idx="24">
                  <c:v>0.41757254919980041</c:v>
                </c:pt>
                <c:pt idx="25">
                  <c:v>0.44907582237009969</c:v>
                </c:pt>
                <c:pt idx="26">
                  <c:v>0.46279392646925449</c:v>
                </c:pt>
                <c:pt idx="27">
                  <c:v>0.47835713920032763</c:v>
                </c:pt>
                <c:pt idx="28">
                  <c:v>0.5019618252145378</c:v>
                </c:pt>
                <c:pt idx="29">
                  <c:v>0.64069062965758861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7-4EF6-89C4-CED0F295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352"/>
        <c:axId val="1"/>
      </c:barChart>
      <c:catAx>
        <c:axId val="66252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600"/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Pct. af BNP</a:t>
                </a:r>
              </a:p>
            </c:rich>
          </c:tx>
          <c:layout>
            <c:manualLayout>
              <c:xMode val="edge"/>
              <c:yMode val="edge"/>
              <c:x val="0"/>
              <c:y val="1.2506816311318625E-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62527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da-DK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88118212065554713"/>
          <c:h val="0.75695055569911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4.6'!$B$38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68-48B9-AC75-A04CE9A3A370}"/>
              </c:ext>
            </c:extLst>
          </c:dPt>
          <c:cat>
            <c:strRef>
              <c:f>'Figur 4.6'!$A$39:$A$63</c:f>
              <c:strCache>
                <c:ptCount val="25"/>
                <c:pt idx="0">
                  <c:v>Finland</c:v>
                </c:pt>
                <c:pt idx="1">
                  <c:v>Sverige</c:v>
                </c:pt>
                <c:pt idx="2">
                  <c:v>Danmark </c:v>
                </c:pt>
                <c:pt idx="3">
                  <c:v>Luxembourg</c:v>
                </c:pt>
                <c:pt idx="4">
                  <c:v>Holland</c:v>
                </c:pt>
                <c:pt idx="5">
                  <c:v>Østrig</c:v>
                </c:pt>
                <c:pt idx="6">
                  <c:v>Estland</c:v>
                </c:pt>
                <c:pt idx="7">
                  <c:v>Tyskland</c:v>
                </c:pt>
                <c:pt idx="8">
                  <c:v>Malta</c:v>
                </c:pt>
                <c:pt idx="9">
                  <c:v>Letland</c:v>
                </c:pt>
                <c:pt idx="10">
                  <c:v>Ungarn</c:v>
                </c:pt>
                <c:pt idx="11">
                  <c:v>Grækenland</c:v>
                </c:pt>
                <c:pt idx="12">
                  <c:v>Belgien</c:v>
                </c:pt>
                <c:pt idx="13">
                  <c:v>Slovenien</c:v>
                </c:pt>
                <c:pt idx="14">
                  <c:v>Spanien</c:v>
                </c:pt>
                <c:pt idx="15">
                  <c:v>Frankrig</c:v>
                </c:pt>
                <c:pt idx="16">
                  <c:v>Italien</c:v>
                </c:pt>
                <c:pt idx="17">
                  <c:v>Irland</c:v>
                </c:pt>
                <c:pt idx="18">
                  <c:v>Portugal</c:v>
                </c:pt>
                <c:pt idx="19">
                  <c:v>Kroatien</c:v>
                </c:pt>
                <c:pt idx="20">
                  <c:v>Tjekkiet</c:v>
                </c:pt>
                <c:pt idx="21">
                  <c:v>Polen</c:v>
                </c:pt>
                <c:pt idx="22">
                  <c:v>Slovakiet</c:v>
                </c:pt>
                <c:pt idx="23">
                  <c:v>Litauen</c:v>
                </c:pt>
                <c:pt idx="24">
                  <c:v>Rumænien</c:v>
                </c:pt>
              </c:strCache>
            </c:strRef>
          </c:cat>
          <c:val>
            <c:numRef>
              <c:f>'Figur 4.6'!$B$39:$B$63</c:f>
              <c:numCache>
                <c:formatCode>General</c:formatCode>
                <c:ptCount val="25"/>
                <c:pt idx="0">
                  <c:v>0.1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1.2</c:v>
                </c:pt>
                <c:pt idx="7">
                  <c:v>1.5</c:v>
                </c:pt>
                <c:pt idx="8">
                  <c:v>1.6</c:v>
                </c:pt>
                <c:pt idx="9">
                  <c:v>1.7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2.7</c:v>
                </c:pt>
                <c:pt idx="18">
                  <c:v>2.9</c:v>
                </c:pt>
                <c:pt idx="19">
                  <c:v>3.1</c:v>
                </c:pt>
                <c:pt idx="20">
                  <c:v>3.4</c:v>
                </c:pt>
                <c:pt idx="21">
                  <c:v>3.5</c:v>
                </c:pt>
                <c:pt idx="22">
                  <c:v>3.5</c:v>
                </c:pt>
                <c:pt idx="23">
                  <c:v>4.0999999999999996</c:v>
                </c:pt>
                <c:pt idx="2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68-48B9-AC75-A04CE9A3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741920"/>
        <c:axId val="1"/>
      </c:barChart>
      <c:catAx>
        <c:axId val="27274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500"/>
            </a:pPr>
            <a:endParaRPr lang="da-DK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Antal sager</a:t>
                </a:r>
              </a:p>
            </c:rich>
          </c:tx>
          <c:layout>
            <c:manualLayout>
              <c:xMode val="edge"/>
              <c:yMode val="edge"/>
              <c:x val="2.0986126734158232E-3"/>
              <c:y val="2.851706036745406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27274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da-DK"/>
    </a:p>
  </c:txPr>
  <c:printSettings>
    <c:headerFooter alignWithMargins="0"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4.7'!$A$6</c:f>
              <c:strCache>
                <c:ptCount val="1"/>
                <c:pt idx="0">
                  <c:v>Ved ikke </c:v>
                </c:pt>
              </c:strCache>
            </c:strRef>
          </c:tx>
          <c:spPr>
            <a:solidFill>
              <a:srgbClr val="A7A8AA"/>
            </a:solidFill>
          </c:spPr>
          <c:invertIfNegative val="0"/>
          <c:cat>
            <c:strRef>
              <c:f>'Figur 4.7'!$B$5:$AC$5</c:f>
              <c:strCache>
                <c:ptCount val="28"/>
                <c:pt idx="0">
                  <c:v>Danmark</c:v>
                </c:pt>
                <c:pt idx="1">
                  <c:v>Luxembourg</c:v>
                </c:pt>
                <c:pt idx="2">
                  <c:v>Finland</c:v>
                </c:pt>
                <c:pt idx="3">
                  <c:v>Østrig</c:v>
                </c:pt>
                <c:pt idx="4">
                  <c:v>Irland</c:v>
                </c:pt>
                <c:pt idx="5">
                  <c:v>Holland</c:v>
                </c:pt>
                <c:pt idx="6">
                  <c:v>Tyskland</c:v>
                </c:pt>
                <c:pt idx="7">
                  <c:v>Rumænien</c:v>
                </c:pt>
                <c:pt idx="8">
                  <c:v>Sverige</c:v>
                </c:pt>
                <c:pt idx="9">
                  <c:v>Belgien</c:v>
                </c:pt>
                <c:pt idx="10">
                  <c:v>Storbritannien</c:v>
                </c:pt>
                <c:pt idx="11">
                  <c:v>Malta</c:v>
                </c:pt>
                <c:pt idx="12">
                  <c:v>Litauen</c:v>
                </c:pt>
                <c:pt idx="13">
                  <c:v>Frankrig</c:v>
                </c:pt>
                <c:pt idx="14">
                  <c:v>Grækenland</c:v>
                </c:pt>
                <c:pt idx="15">
                  <c:v>Cypern</c:v>
                </c:pt>
                <c:pt idx="16">
                  <c:v>Letland</c:v>
                </c:pt>
                <c:pt idx="17">
                  <c:v>Tjekkiet</c:v>
                </c:pt>
                <c:pt idx="18">
                  <c:v>Bulgarien</c:v>
                </c:pt>
                <c:pt idx="19">
                  <c:v>Estland</c:v>
                </c:pt>
                <c:pt idx="20">
                  <c:v>Italien</c:v>
                </c:pt>
                <c:pt idx="21">
                  <c:v>Spanien</c:v>
                </c:pt>
                <c:pt idx="22">
                  <c:v>Portugal</c:v>
                </c:pt>
                <c:pt idx="23">
                  <c:v>Polen</c:v>
                </c:pt>
                <c:pt idx="24">
                  <c:v>Slovenien</c:v>
                </c:pt>
                <c:pt idx="25">
                  <c:v>Slovakiet</c:v>
                </c:pt>
                <c:pt idx="26">
                  <c:v>Ungarn</c:v>
                </c:pt>
                <c:pt idx="27">
                  <c:v>Kroatien</c:v>
                </c:pt>
              </c:strCache>
            </c:strRef>
          </c:cat>
          <c:val>
            <c:numRef>
              <c:f>'Figur 4.7'!$B$6:$AC$6</c:f>
              <c:numCache>
                <c:formatCode>General</c:formatCode>
                <c:ptCount val="28"/>
                <c:pt idx="0">
                  <c:v>4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24</c:v>
                </c:pt>
                <c:pt idx="9">
                  <c:v>11</c:v>
                </c:pt>
                <c:pt idx="10">
                  <c:v>21</c:v>
                </c:pt>
                <c:pt idx="11">
                  <c:v>8</c:v>
                </c:pt>
                <c:pt idx="12">
                  <c:v>27</c:v>
                </c:pt>
                <c:pt idx="13">
                  <c:v>17</c:v>
                </c:pt>
                <c:pt idx="14">
                  <c:v>14</c:v>
                </c:pt>
                <c:pt idx="15">
                  <c:v>12</c:v>
                </c:pt>
                <c:pt idx="16">
                  <c:v>5</c:v>
                </c:pt>
                <c:pt idx="17">
                  <c:v>20</c:v>
                </c:pt>
                <c:pt idx="18">
                  <c:v>19</c:v>
                </c:pt>
                <c:pt idx="19">
                  <c:v>48</c:v>
                </c:pt>
                <c:pt idx="20">
                  <c:v>3</c:v>
                </c:pt>
                <c:pt idx="21">
                  <c:v>7</c:v>
                </c:pt>
                <c:pt idx="22">
                  <c:v>27</c:v>
                </c:pt>
                <c:pt idx="23">
                  <c:v>22</c:v>
                </c:pt>
                <c:pt idx="24">
                  <c:v>30</c:v>
                </c:pt>
                <c:pt idx="25">
                  <c:v>14</c:v>
                </c:pt>
                <c:pt idx="26">
                  <c:v>53</c:v>
                </c:pt>
                <c:pt idx="2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ser>
          <c:idx val="1"/>
          <c:order val="1"/>
          <c:tx>
            <c:strRef>
              <c:f>'Figur 4.7'!$A$7</c:f>
              <c:strCache>
                <c:ptCount val="1"/>
                <c:pt idx="0">
                  <c:v>Meget dårlig 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4.7'!$B$5:$AC$5</c:f>
              <c:strCache>
                <c:ptCount val="28"/>
                <c:pt idx="0">
                  <c:v>Danmark</c:v>
                </c:pt>
                <c:pt idx="1">
                  <c:v>Luxembourg</c:v>
                </c:pt>
                <c:pt idx="2">
                  <c:v>Finland</c:v>
                </c:pt>
                <c:pt idx="3">
                  <c:v>Østrig</c:v>
                </c:pt>
                <c:pt idx="4">
                  <c:v>Irland</c:v>
                </c:pt>
                <c:pt idx="5">
                  <c:v>Holland</c:v>
                </c:pt>
                <c:pt idx="6">
                  <c:v>Tyskland</c:v>
                </c:pt>
                <c:pt idx="7">
                  <c:v>Rumænien</c:v>
                </c:pt>
                <c:pt idx="8">
                  <c:v>Sverige</c:v>
                </c:pt>
                <c:pt idx="9">
                  <c:v>Belgien</c:v>
                </c:pt>
                <c:pt idx="10">
                  <c:v>Storbritannien</c:v>
                </c:pt>
                <c:pt idx="11">
                  <c:v>Malta</c:v>
                </c:pt>
                <c:pt idx="12">
                  <c:v>Litauen</c:v>
                </c:pt>
                <c:pt idx="13">
                  <c:v>Frankrig</c:v>
                </c:pt>
                <c:pt idx="14">
                  <c:v>Grækenland</c:v>
                </c:pt>
                <c:pt idx="15">
                  <c:v>Cypern</c:v>
                </c:pt>
                <c:pt idx="16">
                  <c:v>Letland</c:v>
                </c:pt>
                <c:pt idx="17">
                  <c:v>Tjekkiet</c:v>
                </c:pt>
                <c:pt idx="18">
                  <c:v>Bulgarien</c:v>
                </c:pt>
                <c:pt idx="19">
                  <c:v>Estland</c:v>
                </c:pt>
                <c:pt idx="20">
                  <c:v>Italien</c:v>
                </c:pt>
                <c:pt idx="21">
                  <c:v>Spanien</c:v>
                </c:pt>
                <c:pt idx="22">
                  <c:v>Portugal</c:v>
                </c:pt>
                <c:pt idx="23">
                  <c:v>Polen</c:v>
                </c:pt>
                <c:pt idx="24">
                  <c:v>Slovenien</c:v>
                </c:pt>
                <c:pt idx="25">
                  <c:v>Slovakiet</c:v>
                </c:pt>
                <c:pt idx="26">
                  <c:v>Ungarn</c:v>
                </c:pt>
                <c:pt idx="27">
                  <c:v>Kroatien</c:v>
                </c:pt>
              </c:strCache>
            </c:strRef>
          </c:cat>
          <c:val>
            <c:numRef>
              <c:f>'Figur 4.7'!$B$7:$AC$7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6</c:v>
                </c:pt>
                <c:pt idx="11">
                  <c:v>10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17</c:v>
                </c:pt>
                <c:pt idx="16">
                  <c:v>8</c:v>
                </c:pt>
                <c:pt idx="17">
                  <c:v>11</c:v>
                </c:pt>
                <c:pt idx="18">
                  <c:v>17</c:v>
                </c:pt>
                <c:pt idx="19">
                  <c:v>4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  <c:pt idx="25">
                  <c:v>28</c:v>
                </c:pt>
                <c:pt idx="26">
                  <c:v>19</c:v>
                </c:pt>
                <c:pt idx="2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231-ADAB-3DFB26D5A046}"/>
            </c:ext>
          </c:extLst>
        </c:ser>
        <c:ser>
          <c:idx val="2"/>
          <c:order val="2"/>
          <c:tx>
            <c:strRef>
              <c:f>'Figur 4.7'!$A$8</c:f>
              <c:strCache>
                <c:ptCount val="1"/>
                <c:pt idx="0">
                  <c:v>Rimelig dårlig 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4.7'!$B$5:$AC$5</c:f>
              <c:strCache>
                <c:ptCount val="28"/>
                <c:pt idx="0">
                  <c:v>Danmark</c:v>
                </c:pt>
                <c:pt idx="1">
                  <c:v>Luxembourg</c:v>
                </c:pt>
                <c:pt idx="2">
                  <c:v>Finland</c:v>
                </c:pt>
                <c:pt idx="3">
                  <c:v>Østrig</c:v>
                </c:pt>
                <c:pt idx="4">
                  <c:v>Irland</c:v>
                </c:pt>
                <c:pt idx="5">
                  <c:v>Holland</c:v>
                </c:pt>
                <c:pt idx="6">
                  <c:v>Tyskland</c:v>
                </c:pt>
                <c:pt idx="7">
                  <c:v>Rumænien</c:v>
                </c:pt>
                <c:pt idx="8">
                  <c:v>Sverige</c:v>
                </c:pt>
                <c:pt idx="9">
                  <c:v>Belgien</c:v>
                </c:pt>
                <c:pt idx="10">
                  <c:v>Storbritannien</c:v>
                </c:pt>
                <c:pt idx="11">
                  <c:v>Malta</c:v>
                </c:pt>
                <c:pt idx="12">
                  <c:v>Litauen</c:v>
                </c:pt>
                <c:pt idx="13">
                  <c:v>Frankrig</c:v>
                </c:pt>
                <c:pt idx="14">
                  <c:v>Grækenland</c:v>
                </c:pt>
                <c:pt idx="15">
                  <c:v>Cypern</c:v>
                </c:pt>
                <c:pt idx="16">
                  <c:v>Letland</c:v>
                </c:pt>
                <c:pt idx="17">
                  <c:v>Tjekkiet</c:v>
                </c:pt>
                <c:pt idx="18">
                  <c:v>Bulgarien</c:v>
                </c:pt>
                <c:pt idx="19">
                  <c:v>Estland</c:v>
                </c:pt>
                <c:pt idx="20">
                  <c:v>Italien</c:v>
                </c:pt>
                <c:pt idx="21">
                  <c:v>Spanien</c:v>
                </c:pt>
                <c:pt idx="22">
                  <c:v>Portugal</c:v>
                </c:pt>
                <c:pt idx="23">
                  <c:v>Polen</c:v>
                </c:pt>
                <c:pt idx="24">
                  <c:v>Slovenien</c:v>
                </c:pt>
                <c:pt idx="25">
                  <c:v>Slovakiet</c:v>
                </c:pt>
                <c:pt idx="26">
                  <c:v>Ungarn</c:v>
                </c:pt>
                <c:pt idx="27">
                  <c:v>Kroatien</c:v>
                </c:pt>
              </c:strCache>
            </c:strRef>
          </c:cat>
          <c:val>
            <c:numRef>
              <c:f>'Figur 4.7'!$B$8:$AC$8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22</c:v>
                </c:pt>
                <c:pt idx="8">
                  <c:v>7</c:v>
                </c:pt>
                <c:pt idx="9">
                  <c:v>16</c:v>
                </c:pt>
                <c:pt idx="10">
                  <c:v>10</c:v>
                </c:pt>
                <c:pt idx="11">
                  <c:v>19</c:v>
                </c:pt>
                <c:pt idx="12">
                  <c:v>8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37</c:v>
                </c:pt>
                <c:pt idx="17">
                  <c:v>24</c:v>
                </c:pt>
                <c:pt idx="18">
                  <c:v>23</c:v>
                </c:pt>
                <c:pt idx="19">
                  <c:v>9</c:v>
                </c:pt>
                <c:pt idx="20">
                  <c:v>33</c:v>
                </c:pt>
                <c:pt idx="21">
                  <c:v>32</c:v>
                </c:pt>
                <c:pt idx="22">
                  <c:v>25</c:v>
                </c:pt>
                <c:pt idx="23">
                  <c:v>30</c:v>
                </c:pt>
                <c:pt idx="24">
                  <c:v>21</c:v>
                </c:pt>
                <c:pt idx="25">
                  <c:v>39</c:v>
                </c:pt>
                <c:pt idx="26">
                  <c:v>10</c:v>
                </c:pt>
                <c:pt idx="2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231-ADAB-3DFB26D5A046}"/>
            </c:ext>
          </c:extLst>
        </c:ser>
        <c:ser>
          <c:idx val="3"/>
          <c:order val="3"/>
          <c:tx>
            <c:strRef>
              <c:f>'Figur 4.7'!$A$9</c:f>
              <c:strCache>
                <c:ptCount val="1"/>
                <c:pt idx="0">
                  <c:v>Rimelig god 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4.7'!$B$5:$AC$5</c:f>
              <c:strCache>
                <c:ptCount val="28"/>
                <c:pt idx="0">
                  <c:v>Danmark</c:v>
                </c:pt>
                <c:pt idx="1">
                  <c:v>Luxembourg</c:v>
                </c:pt>
                <c:pt idx="2">
                  <c:v>Finland</c:v>
                </c:pt>
                <c:pt idx="3">
                  <c:v>Østrig</c:v>
                </c:pt>
                <c:pt idx="4">
                  <c:v>Irland</c:v>
                </c:pt>
                <c:pt idx="5">
                  <c:v>Holland</c:v>
                </c:pt>
                <c:pt idx="6">
                  <c:v>Tyskland</c:v>
                </c:pt>
                <c:pt idx="7">
                  <c:v>Rumænien</c:v>
                </c:pt>
                <c:pt idx="8">
                  <c:v>Sverige</c:v>
                </c:pt>
                <c:pt idx="9">
                  <c:v>Belgien</c:v>
                </c:pt>
                <c:pt idx="10">
                  <c:v>Storbritannien</c:v>
                </c:pt>
                <c:pt idx="11">
                  <c:v>Malta</c:v>
                </c:pt>
                <c:pt idx="12">
                  <c:v>Litauen</c:v>
                </c:pt>
                <c:pt idx="13">
                  <c:v>Frankrig</c:v>
                </c:pt>
                <c:pt idx="14">
                  <c:v>Grækenland</c:v>
                </c:pt>
                <c:pt idx="15">
                  <c:v>Cypern</c:v>
                </c:pt>
                <c:pt idx="16">
                  <c:v>Letland</c:v>
                </c:pt>
                <c:pt idx="17">
                  <c:v>Tjekkiet</c:v>
                </c:pt>
                <c:pt idx="18">
                  <c:v>Bulgarien</c:v>
                </c:pt>
                <c:pt idx="19">
                  <c:v>Estland</c:v>
                </c:pt>
                <c:pt idx="20">
                  <c:v>Italien</c:v>
                </c:pt>
                <c:pt idx="21">
                  <c:v>Spanien</c:v>
                </c:pt>
                <c:pt idx="22">
                  <c:v>Portugal</c:v>
                </c:pt>
                <c:pt idx="23">
                  <c:v>Polen</c:v>
                </c:pt>
                <c:pt idx="24">
                  <c:v>Slovenien</c:v>
                </c:pt>
                <c:pt idx="25">
                  <c:v>Slovakiet</c:v>
                </c:pt>
                <c:pt idx="26">
                  <c:v>Ungarn</c:v>
                </c:pt>
                <c:pt idx="27">
                  <c:v>Kroatien</c:v>
                </c:pt>
              </c:strCache>
            </c:strRef>
          </c:cat>
          <c:val>
            <c:numRef>
              <c:f>'Figur 4.7'!$B$9:$AC$9</c:f>
              <c:numCache>
                <c:formatCode>General</c:formatCode>
                <c:ptCount val="28"/>
                <c:pt idx="0">
                  <c:v>40</c:v>
                </c:pt>
                <c:pt idx="1">
                  <c:v>59</c:v>
                </c:pt>
                <c:pt idx="2">
                  <c:v>65</c:v>
                </c:pt>
                <c:pt idx="3">
                  <c:v>54</c:v>
                </c:pt>
                <c:pt idx="4">
                  <c:v>45</c:v>
                </c:pt>
                <c:pt idx="5">
                  <c:v>50</c:v>
                </c:pt>
                <c:pt idx="6">
                  <c:v>53</c:v>
                </c:pt>
                <c:pt idx="7">
                  <c:v>66</c:v>
                </c:pt>
                <c:pt idx="8">
                  <c:v>36</c:v>
                </c:pt>
                <c:pt idx="9">
                  <c:v>51</c:v>
                </c:pt>
                <c:pt idx="10">
                  <c:v>42</c:v>
                </c:pt>
                <c:pt idx="11">
                  <c:v>56</c:v>
                </c:pt>
                <c:pt idx="12">
                  <c:v>57</c:v>
                </c:pt>
                <c:pt idx="13">
                  <c:v>55</c:v>
                </c:pt>
                <c:pt idx="14">
                  <c:v>45</c:v>
                </c:pt>
                <c:pt idx="15">
                  <c:v>39</c:v>
                </c:pt>
                <c:pt idx="16">
                  <c:v>50</c:v>
                </c:pt>
                <c:pt idx="17">
                  <c:v>38</c:v>
                </c:pt>
                <c:pt idx="18">
                  <c:v>38</c:v>
                </c:pt>
                <c:pt idx="19">
                  <c:v>31</c:v>
                </c:pt>
                <c:pt idx="20">
                  <c:v>38</c:v>
                </c:pt>
                <c:pt idx="21">
                  <c:v>32</c:v>
                </c:pt>
                <c:pt idx="22">
                  <c:v>30</c:v>
                </c:pt>
                <c:pt idx="23">
                  <c:v>26</c:v>
                </c:pt>
                <c:pt idx="24">
                  <c:v>24</c:v>
                </c:pt>
                <c:pt idx="25">
                  <c:v>15</c:v>
                </c:pt>
                <c:pt idx="26">
                  <c:v>17</c:v>
                </c:pt>
                <c:pt idx="2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4-4231-ADAB-3DFB26D5A046}"/>
            </c:ext>
          </c:extLst>
        </c:ser>
        <c:ser>
          <c:idx val="4"/>
          <c:order val="4"/>
          <c:tx>
            <c:strRef>
              <c:f>'Figur 4.7'!$A$10</c:f>
              <c:strCache>
                <c:ptCount val="1"/>
                <c:pt idx="0">
                  <c:v>Meget god </c:v>
                </c:pt>
              </c:strCache>
            </c:strRef>
          </c:tx>
          <c:spPr>
            <a:solidFill>
              <a:srgbClr val="86BC25"/>
            </a:solidFill>
            <a:ln>
              <a:noFill/>
            </a:ln>
          </c:spPr>
          <c:invertIfNegative val="0"/>
          <c:cat>
            <c:strRef>
              <c:f>'Figur 4.7'!$B$5:$AC$5</c:f>
              <c:strCache>
                <c:ptCount val="28"/>
                <c:pt idx="0">
                  <c:v>Danmark</c:v>
                </c:pt>
                <c:pt idx="1">
                  <c:v>Luxembourg</c:v>
                </c:pt>
                <c:pt idx="2">
                  <c:v>Finland</c:v>
                </c:pt>
                <c:pt idx="3">
                  <c:v>Østrig</c:v>
                </c:pt>
                <c:pt idx="4">
                  <c:v>Irland</c:v>
                </c:pt>
                <c:pt idx="5">
                  <c:v>Holland</c:v>
                </c:pt>
                <c:pt idx="6">
                  <c:v>Tyskland</c:v>
                </c:pt>
                <c:pt idx="7">
                  <c:v>Rumænien</c:v>
                </c:pt>
                <c:pt idx="8">
                  <c:v>Sverige</c:v>
                </c:pt>
                <c:pt idx="9">
                  <c:v>Belgien</c:v>
                </c:pt>
                <c:pt idx="10">
                  <c:v>Storbritannien</c:v>
                </c:pt>
                <c:pt idx="11">
                  <c:v>Malta</c:v>
                </c:pt>
                <c:pt idx="12">
                  <c:v>Litauen</c:v>
                </c:pt>
                <c:pt idx="13">
                  <c:v>Frankrig</c:v>
                </c:pt>
                <c:pt idx="14">
                  <c:v>Grækenland</c:v>
                </c:pt>
                <c:pt idx="15">
                  <c:v>Cypern</c:v>
                </c:pt>
                <c:pt idx="16">
                  <c:v>Letland</c:v>
                </c:pt>
                <c:pt idx="17">
                  <c:v>Tjekkiet</c:v>
                </c:pt>
                <c:pt idx="18">
                  <c:v>Bulgarien</c:v>
                </c:pt>
                <c:pt idx="19">
                  <c:v>Estland</c:v>
                </c:pt>
                <c:pt idx="20">
                  <c:v>Italien</c:v>
                </c:pt>
                <c:pt idx="21">
                  <c:v>Spanien</c:v>
                </c:pt>
                <c:pt idx="22">
                  <c:v>Portugal</c:v>
                </c:pt>
                <c:pt idx="23">
                  <c:v>Polen</c:v>
                </c:pt>
                <c:pt idx="24">
                  <c:v>Slovenien</c:v>
                </c:pt>
                <c:pt idx="25">
                  <c:v>Slovakiet</c:v>
                </c:pt>
                <c:pt idx="26">
                  <c:v>Ungarn</c:v>
                </c:pt>
                <c:pt idx="27">
                  <c:v>Kroatien</c:v>
                </c:pt>
              </c:strCache>
            </c:strRef>
          </c:cat>
          <c:val>
            <c:numRef>
              <c:f>'Figur 4.7'!$B$10:$AC$10</c:f>
              <c:numCache>
                <c:formatCode>General</c:formatCode>
                <c:ptCount val="28"/>
                <c:pt idx="0">
                  <c:v>54</c:v>
                </c:pt>
                <c:pt idx="1">
                  <c:v>23</c:v>
                </c:pt>
                <c:pt idx="2">
                  <c:v>15</c:v>
                </c:pt>
                <c:pt idx="3">
                  <c:v>24</c:v>
                </c:pt>
                <c:pt idx="4">
                  <c:v>31</c:v>
                </c:pt>
                <c:pt idx="5">
                  <c:v>26</c:v>
                </c:pt>
                <c:pt idx="6">
                  <c:v>20</c:v>
                </c:pt>
                <c:pt idx="7">
                  <c:v>5</c:v>
                </c:pt>
                <c:pt idx="8">
                  <c:v>32</c:v>
                </c:pt>
                <c:pt idx="9">
                  <c:v>13</c:v>
                </c:pt>
                <c:pt idx="10">
                  <c:v>21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13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23702383004629313"/>
          <c:y val="0.33321797580180529"/>
          <c:w val="0.49742591980224732"/>
          <c:h val="0.12329411651377996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692038495188102E-2"/>
          <c:y val="9.9502405949256342E-2"/>
          <c:w val="0.90530796150481185"/>
          <c:h val="0.72809125000453789"/>
        </c:manualLayout>
      </c:layout>
      <c:scatterChart>
        <c:scatterStyle val="lineMarker"/>
        <c:varyColors val="0"/>
        <c:ser>
          <c:idx val="0"/>
          <c:order val="0"/>
          <c:tx>
            <c:v>Andelen af top 5.000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xVal>
            <c:numRef>
              <c:f>'Figur 5.1'!$A$5:$A$19</c:f>
              <c:numCache>
                <c:formatCode>0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xVal>
          <c:yVal>
            <c:numRef>
              <c:f>'Figur 5.1'!$D$5:$D$19</c:f>
              <c:numCache>
                <c:formatCode>0.00</c:formatCode>
                <c:ptCount val="15"/>
                <c:pt idx="0">
                  <c:v>7.544684854186265</c:v>
                </c:pt>
                <c:pt idx="1">
                  <c:v>6.786542923433875</c:v>
                </c:pt>
                <c:pt idx="2">
                  <c:v>5.2430555555555554</c:v>
                </c:pt>
                <c:pt idx="3">
                  <c:v>5.3782717820007173</c:v>
                </c:pt>
                <c:pt idx="4">
                  <c:v>5.1872146118721467</c:v>
                </c:pt>
                <c:pt idx="5">
                  <c:v>5.5218216318785585</c:v>
                </c:pt>
                <c:pt idx="6">
                  <c:v>5.0301810865191152</c:v>
                </c:pt>
                <c:pt idx="7">
                  <c:v>3.7089618456078082</c:v>
                </c:pt>
                <c:pt idx="8">
                  <c:v>3.9182602174728158</c:v>
                </c:pt>
                <c:pt idx="9">
                  <c:v>3.6632891660171474</c:v>
                </c:pt>
                <c:pt idx="10">
                  <c:v>3.1002162941600577</c:v>
                </c:pt>
                <c:pt idx="11">
                  <c:v>2.9546321006481127</c:v>
                </c:pt>
                <c:pt idx="12">
                  <c:v>2.7921208644100211</c:v>
                </c:pt>
                <c:pt idx="13">
                  <c:v>2.126821583300512</c:v>
                </c:pt>
                <c:pt idx="14">
                  <c:v>2.0688283270340162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1-4A31-9DE1-CEA1E13049CE}"/>
            </c:ext>
          </c:extLst>
        </c:ser>
        <c:ser>
          <c:idx val="1"/>
          <c:order val="1"/>
          <c:tx>
            <c:v>Andelen af top 10.000</c:v>
          </c:tx>
          <c:spPr>
            <a:ln>
              <a:solidFill>
                <a:srgbClr val="2C5235"/>
              </a:solidFill>
            </a:ln>
          </c:spPr>
          <c:marker>
            <c:symbol val="none"/>
          </c:marker>
          <c:xVal>
            <c:numRef>
              <c:f>'Figur 5.1'!$A$22:$A$36</c:f>
              <c:numCache>
                <c:formatCode>0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xVal>
          <c:yVal>
            <c:numRef>
              <c:f>'Figur 5.1'!$D$22:$D$36</c:f>
              <c:numCache>
                <c:formatCode>0.00</c:formatCode>
                <c:ptCount val="15"/>
                <c:pt idx="0">
                  <c:v>10.045366169799093</c:v>
                </c:pt>
                <c:pt idx="1">
                  <c:v>9.6906235126130422</c:v>
                </c:pt>
                <c:pt idx="2">
                  <c:v>6.8912563585756788</c:v>
                </c:pt>
                <c:pt idx="3">
                  <c:v>6.7751998440241765</c:v>
                </c:pt>
                <c:pt idx="4">
                  <c:v>6.6441851986875688</c:v>
                </c:pt>
                <c:pt idx="5">
                  <c:v>6.7630112402002451</c:v>
                </c:pt>
                <c:pt idx="6">
                  <c:v>6.4275862068965512</c:v>
                </c:pt>
                <c:pt idx="7">
                  <c:v>5.0089982003599278</c:v>
                </c:pt>
                <c:pt idx="8">
                  <c:v>5.4019410364402125</c:v>
                </c:pt>
                <c:pt idx="9">
                  <c:v>4.9758316747227749</c:v>
                </c:pt>
                <c:pt idx="10">
                  <c:v>4.4494869771112864</c:v>
                </c:pt>
                <c:pt idx="11">
                  <c:v>3.8427518427518423</c:v>
                </c:pt>
                <c:pt idx="12">
                  <c:v>3.6386818360141229</c:v>
                </c:pt>
                <c:pt idx="13">
                  <c:v>3.2851259457906332</c:v>
                </c:pt>
                <c:pt idx="14">
                  <c:v>3.2764768237448201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1-4A31-9DE1-CEA1E130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335160"/>
        <c:axId val="335334768"/>
      </c:scatterChart>
      <c:valAx>
        <c:axId val="335335160"/>
        <c:scaling>
          <c:orientation val="minMax"/>
          <c:max val="2011"/>
          <c:min val="199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År for endt gymnasial uddannelse</a:t>
                </a:r>
              </a:p>
            </c:rich>
          </c:tx>
          <c:layout>
            <c:manualLayout>
              <c:xMode val="edge"/>
              <c:yMode val="edge"/>
              <c:x val="0.33874372631131955"/>
              <c:y val="0.9152681122328588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cmpd="sng"/>
        </c:spPr>
        <c:crossAx val="335334768"/>
        <c:crosses val="autoZero"/>
        <c:crossBetween val="midCat"/>
      </c:valAx>
      <c:valAx>
        <c:axId val="335334768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0"/>
              <c:y val="1.10283610382035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35335160"/>
        <c:crosses val="autoZero"/>
        <c:crossBetween val="midCat"/>
        <c:majorUnit val="3"/>
      </c:valAx>
      <c:spPr>
        <a:noFill/>
      </c:spPr>
    </c:plotArea>
    <c:legend>
      <c:legendPos val="r"/>
      <c:layout>
        <c:manualLayout>
          <c:xMode val="edge"/>
          <c:yMode val="edge"/>
          <c:x val="0.29611539521415242"/>
          <c:y val="0.12162431978160407"/>
          <c:w val="0.65406643446677604"/>
          <c:h val="9.1986730825313501E-2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279133858267716"/>
        </c:manualLayout>
      </c:layout>
      <c:lineChart>
        <c:grouping val="standard"/>
        <c:varyColors val="0"/>
        <c:ser>
          <c:idx val="0"/>
          <c:order val="0"/>
          <c:tx>
            <c:v>Andel personer uden læreruddannelse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5.2'!$A$5:$A$25</c15:sqref>
                  </c15:fullRef>
                </c:ext>
              </c:extLst>
              <c:f>'Figur 5.2'!$A$8:$A$25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5.2'!$B$5:$B$25</c15:sqref>
                  </c15:fullRef>
                </c:ext>
              </c:extLst>
              <c:f>'Figur 5.2'!$B$8:$B$25</c:f>
              <c:numCache>
                <c:formatCode>0.0</c:formatCode>
                <c:ptCount val="18"/>
                <c:pt idx="0">
                  <c:v>6.7243516445159912</c:v>
                </c:pt>
                <c:pt idx="1">
                  <c:v>8.5848689079284668</c:v>
                </c:pt>
                <c:pt idx="2">
                  <c:v>9.5336258411407471</c:v>
                </c:pt>
                <c:pt idx="3">
                  <c:v>9.6269428730010986</c:v>
                </c:pt>
                <c:pt idx="4">
                  <c:v>12.834960222244263</c:v>
                </c:pt>
                <c:pt idx="5">
                  <c:v>13.203632831573486</c:v>
                </c:pt>
                <c:pt idx="6">
                  <c:v>11.958545446395874</c:v>
                </c:pt>
                <c:pt idx="7">
                  <c:v>13.989537954330444</c:v>
                </c:pt>
                <c:pt idx="8">
                  <c:v>12.755310535430908</c:v>
                </c:pt>
                <c:pt idx="9">
                  <c:v>15.061324834823608</c:v>
                </c:pt>
                <c:pt idx="10">
                  <c:v>12.572085857391357</c:v>
                </c:pt>
                <c:pt idx="11">
                  <c:v>11.54751181602478</c:v>
                </c:pt>
                <c:pt idx="12">
                  <c:v>11.240202188491821</c:v>
                </c:pt>
                <c:pt idx="13">
                  <c:v>11.938047409057617</c:v>
                </c:pt>
                <c:pt idx="14">
                  <c:v>15.419661998748779</c:v>
                </c:pt>
                <c:pt idx="15">
                  <c:v>17.209148406982422</c:v>
                </c:pt>
                <c:pt idx="16">
                  <c:v>17.451471090316772</c:v>
                </c:pt>
                <c:pt idx="17">
                  <c:v>17.876631021499634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F-40C4-B81D-C8B8D4062C80}"/>
            </c:ext>
          </c:extLst>
        </c:ser>
        <c:ser>
          <c:idx val="1"/>
          <c:order val="1"/>
          <c:tx>
            <c:v>Andel fuldtidspersoner uden læreruddannelse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 5.2'!$A$5:$A$25</c15:sqref>
                  </c15:fullRef>
                </c:ext>
              </c:extLst>
              <c:f>'Figur 5.2'!$A$8:$A$25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5.2'!$C$5:$C$25</c15:sqref>
                  </c15:fullRef>
                </c:ext>
              </c:extLst>
              <c:f>'Figur 5.2'!$C$8:$C$25</c:f>
              <c:numCache>
                <c:formatCode>General</c:formatCode>
                <c:ptCount val="18"/>
                <c:pt idx="8" formatCode="0.0">
                  <c:v>9.5622562369374187</c:v>
                </c:pt>
                <c:pt idx="9" formatCode="0.0">
                  <c:v>10.794746166875052</c:v>
                </c:pt>
                <c:pt idx="10" formatCode="0.0">
                  <c:v>8.6313506718092992</c:v>
                </c:pt>
                <c:pt idx="11" formatCode="0.0">
                  <c:v>7.8020615871443448</c:v>
                </c:pt>
                <c:pt idx="12" formatCode="0.0">
                  <c:v>7.494042281218209</c:v>
                </c:pt>
                <c:pt idx="13" formatCode="0.0">
                  <c:v>7.8910376126897805</c:v>
                </c:pt>
                <c:pt idx="14" formatCode="0.0">
                  <c:v>10.080942285729652</c:v>
                </c:pt>
                <c:pt idx="15" formatCode="0.0">
                  <c:v>11.164701694977156</c:v>
                </c:pt>
                <c:pt idx="16" formatCode="0.0">
                  <c:v>11.32265623989117</c:v>
                </c:pt>
                <c:pt idx="17" formatCode="0.0">
                  <c:v>11.597027155495516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F-40C4-B81D-C8B8D406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  <c:majorUnit val="5"/>
      </c:valAx>
      <c:spPr>
        <a:noFill/>
      </c:spPr>
    </c:plotArea>
    <c:legend>
      <c:legendPos val="t"/>
      <c:layout>
        <c:manualLayout>
          <c:xMode val="edge"/>
          <c:yMode val="edge"/>
          <c:x val="0.12009142607174103"/>
          <c:y val="0.74940977690288713"/>
          <c:w val="0.751288578151869"/>
          <c:h val="0.1204490615143695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9061794170900712"/>
        </c:manualLayout>
      </c:layout>
      <c:lineChart>
        <c:grouping val="standard"/>
        <c:varyColors val="0"/>
        <c:ser>
          <c:idx val="0"/>
          <c:order val="0"/>
          <c:tx>
            <c:v>Årgang 1997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2877-49C4-A2B3-BA8B1D5A1A1A}"/>
              </c:ext>
            </c:extLst>
          </c:dPt>
          <c:dPt>
            <c:idx val="2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2877-49C4-A2B3-BA8B1D5A1A1A}"/>
              </c:ext>
            </c:extLst>
          </c:dPt>
          <c:dPt>
            <c:idx val="3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2877-49C4-A2B3-BA8B1D5A1A1A}"/>
              </c:ext>
            </c:extLst>
          </c:dPt>
          <c:dPt>
            <c:idx val="4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2877-49C4-A2B3-BA8B1D5A1A1A}"/>
              </c:ext>
            </c:extLst>
          </c:dPt>
          <c:dPt>
            <c:idx val="5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2877-49C4-A2B3-BA8B1D5A1A1A}"/>
              </c:ext>
            </c:extLst>
          </c:dPt>
          <c:dPt>
            <c:idx val="6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2877-49C4-A2B3-BA8B1D5A1A1A}"/>
              </c:ext>
            </c:extLst>
          </c:dPt>
          <c:dPt>
            <c:idx val="7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2877-49C4-A2B3-BA8B1D5A1A1A}"/>
              </c:ext>
            </c:extLst>
          </c:dPt>
          <c:dPt>
            <c:idx val="8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2877-49C4-A2B3-BA8B1D5A1A1A}"/>
              </c:ext>
            </c:extLst>
          </c:dPt>
          <c:dPt>
            <c:idx val="9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2877-49C4-A2B3-BA8B1D5A1A1A}"/>
              </c:ext>
            </c:extLst>
          </c:dPt>
          <c:dPt>
            <c:idx val="10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2877-49C4-A2B3-BA8B1D5A1A1A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2877-49C4-A2B3-BA8B1D5A1A1A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86BC25"/>
                </a:solidFill>
                <a:ln>
                  <a:solidFill>
                    <a:srgbClr val="86BC2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77-49C4-A2B3-BA8B1D5A1A1A}"/>
              </c:ext>
            </c:extLst>
          </c:dPt>
          <c:dLbls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77-49C4-A2B3-BA8B1D5A1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 5.3'!$B$4:$Y$4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'Figur 5.3'!$B$8:$Y$8</c:f>
              <c:numCache>
                <c:formatCode>0.0</c:formatCode>
                <c:ptCount val="24"/>
                <c:pt idx="0">
                  <c:v>47.610033128253669</c:v>
                </c:pt>
                <c:pt idx="1">
                  <c:v>55.56081400851869</c:v>
                </c:pt>
                <c:pt idx="2">
                  <c:v>56.034074775201134</c:v>
                </c:pt>
                <c:pt idx="3">
                  <c:v>54.850922858495032</c:v>
                </c:pt>
                <c:pt idx="4">
                  <c:v>54.188357785139608</c:v>
                </c:pt>
                <c:pt idx="5">
                  <c:v>53.005205868433499</c:v>
                </c:pt>
                <c:pt idx="6">
                  <c:v>50.402271651680074</c:v>
                </c:pt>
                <c:pt idx="7">
                  <c:v>49.266445811642214</c:v>
                </c:pt>
                <c:pt idx="8">
                  <c:v>48.982489351632751</c:v>
                </c:pt>
                <c:pt idx="9">
                  <c:v>48.556554661618549</c:v>
                </c:pt>
                <c:pt idx="10">
                  <c:v>45.243729294841458</c:v>
                </c:pt>
                <c:pt idx="11">
                  <c:v>38.854708944628491</c:v>
                </c:pt>
                <c:pt idx="12">
                  <c:v>37.860861334595363</c:v>
                </c:pt>
                <c:pt idx="13">
                  <c:v>37.813535257927114</c:v>
                </c:pt>
                <c:pt idx="14">
                  <c:v>37.67155702792239</c:v>
                </c:pt>
                <c:pt idx="15">
                  <c:v>36.867013724562234</c:v>
                </c:pt>
                <c:pt idx="16">
                  <c:v>37.150970184571698</c:v>
                </c:pt>
                <c:pt idx="17">
                  <c:v>36.157122574538569</c:v>
                </c:pt>
                <c:pt idx="18">
                  <c:v>35.541883577851394</c:v>
                </c:pt>
                <c:pt idx="19">
                  <c:v>34.358731661145292</c:v>
                </c:pt>
                <c:pt idx="20">
                  <c:v>32.560340747752008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77-49C4-A2B3-BA8B1D5A1A1A}"/>
            </c:ext>
          </c:extLst>
        </c:ser>
        <c:ser>
          <c:idx val="1"/>
          <c:order val="1"/>
          <c:tx>
            <c:v>Årgang 2001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2877-49C4-A2B3-BA8B1D5A1A1A}"/>
              </c:ext>
            </c:extLst>
          </c:dPt>
          <c:dPt>
            <c:idx val="2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2877-49C4-A2B3-BA8B1D5A1A1A}"/>
              </c:ext>
            </c:extLst>
          </c:dPt>
          <c:dPt>
            <c:idx val="3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2877-49C4-A2B3-BA8B1D5A1A1A}"/>
              </c:ext>
            </c:extLst>
          </c:dPt>
          <c:dPt>
            <c:idx val="4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2877-49C4-A2B3-BA8B1D5A1A1A}"/>
              </c:ext>
            </c:extLst>
          </c:dPt>
          <c:dPt>
            <c:idx val="5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2877-49C4-A2B3-BA8B1D5A1A1A}"/>
              </c:ext>
            </c:extLst>
          </c:dPt>
          <c:dPt>
            <c:idx val="6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2877-49C4-A2B3-BA8B1D5A1A1A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2877-49C4-A2B3-BA8B1D5A1A1A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2C5234"/>
                </a:solidFill>
                <a:ln>
                  <a:solidFill>
                    <a:srgbClr val="2C523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877-49C4-A2B3-BA8B1D5A1A1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A-2877-49C4-A2B3-BA8B1D5A1A1A}"/>
              </c:ext>
            </c:extLst>
          </c:dPt>
          <c:dLbls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77-49C4-A2B3-BA8B1D5A1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 5.3'!$B$4:$Y$4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'Figur 5.3'!$B$12:$T$12</c:f>
              <c:numCache>
                <c:formatCode>0.0</c:formatCode>
                <c:ptCount val="19"/>
                <c:pt idx="0">
                  <c:v>51.971830985915489</c:v>
                </c:pt>
                <c:pt idx="1">
                  <c:v>58.676056338028168</c:v>
                </c:pt>
                <c:pt idx="2">
                  <c:v>57.267605633802823</c:v>
                </c:pt>
                <c:pt idx="3">
                  <c:v>55.91549295774648</c:v>
                </c:pt>
                <c:pt idx="4">
                  <c:v>55.690140845070424</c:v>
                </c:pt>
                <c:pt idx="5">
                  <c:v>53.971830985915489</c:v>
                </c:pt>
                <c:pt idx="6">
                  <c:v>51.746478873239433</c:v>
                </c:pt>
                <c:pt idx="7">
                  <c:v>43.154929577464792</c:v>
                </c:pt>
                <c:pt idx="8">
                  <c:v>43.070422535211264</c:v>
                </c:pt>
                <c:pt idx="9">
                  <c:v>44.028169014084504</c:v>
                </c:pt>
                <c:pt idx="10">
                  <c:v>43.183098591549296</c:v>
                </c:pt>
                <c:pt idx="11">
                  <c:v>42.95774647887324</c:v>
                </c:pt>
                <c:pt idx="12">
                  <c:v>42.422535211267601</c:v>
                </c:pt>
                <c:pt idx="13">
                  <c:v>40.366197183098592</c:v>
                </c:pt>
                <c:pt idx="14">
                  <c:v>39.549295774647888</c:v>
                </c:pt>
                <c:pt idx="15">
                  <c:v>38.87323943661972</c:v>
                </c:pt>
                <c:pt idx="16">
                  <c:v>37.661971830985912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877-49C4-A2B3-BA8B1D5A1A1A}"/>
            </c:ext>
          </c:extLst>
        </c:ser>
        <c:ser>
          <c:idx val="2"/>
          <c:order val="2"/>
          <c:tx>
            <c:v>Årgang 2005</c:v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E-2877-49C4-A2B3-BA8B1D5A1A1A}"/>
              </c:ext>
            </c:extLst>
          </c:dPt>
          <c:dPt>
            <c:idx val="2"/>
            <c:bubble3D val="0"/>
            <c:spPr>
              <a:ln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0-2877-49C4-A2B3-BA8B1D5A1A1A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2877-49C4-A2B3-BA8B1D5A1A1A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2877-49C4-A2B3-BA8B1D5A1A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4-2877-49C4-A2B3-BA8B1D5A1A1A}"/>
              </c:ext>
            </c:extLst>
          </c:dPt>
          <c:dLbls>
            <c:dLbl>
              <c:idx val="12"/>
              <c:layout>
                <c:manualLayout>
                  <c:x val="-3.222796645368832E-2"/>
                  <c:y val="3.7426692697447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77-49C4-A2B3-BA8B1D5A1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 5.3'!$B$4:$Y$4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'Figur 5.3'!$B$16:$Y$16</c:f>
              <c:numCache>
                <c:formatCode>0.0</c:formatCode>
                <c:ptCount val="24"/>
                <c:pt idx="0">
                  <c:v>47.638436482084693</c:v>
                </c:pt>
                <c:pt idx="1">
                  <c:v>50.977198697068403</c:v>
                </c:pt>
                <c:pt idx="2">
                  <c:v>49.239956568946795</c:v>
                </c:pt>
                <c:pt idx="3">
                  <c:v>42.236699239956572</c:v>
                </c:pt>
                <c:pt idx="4">
                  <c:v>41.883821932681869</c:v>
                </c:pt>
                <c:pt idx="5">
                  <c:v>42.155266015200873</c:v>
                </c:pt>
                <c:pt idx="6">
                  <c:v>41.476655808903367</c:v>
                </c:pt>
                <c:pt idx="7">
                  <c:v>41.069489685124864</c:v>
                </c:pt>
                <c:pt idx="8">
                  <c:v>41.20521172638437</c:v>
                </c:pt>
                <c:pt idx="9">
                  <c:v>40.119435396308361</c:v>
                </c:pt>
                <c:pt idx="10">
                  <c:v>38.517915309446252</c:v>
                </c:pt>
                <c:pt idx="11">
                  <c:v>37.269272529858846</c:v>
                </c:pt>
                <c:pt idx="12">
                  <c:v>35.912052117263841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877-49C4-A2B3-BA8B1D5A1A1A}"/>
            </c:ext>
          </c:extLst>
        </c:ser>
        <c:ser>
          <c:idx val="3"/>
          <c:order val="3"/>
          <c:tx>
            <c:v>Årgang 2009</c:v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6FC2B4"/>
                </a:solidFill>
                <a:ln>
                  <a:solidFill>
                    <a:srgbClr val="6FC2B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2877-49C4-A2B3-BA8B1D5A1A1A}"/>
              </c:ext>
            </c:extLst>
          </c:dPt>
          <c:dLbls>
            <c:dLbl>
              <c:idx val="8"/>
              <c:layout>
                <c:manualLayout>
                  <c:x val="-3.4472635365023818E-2"/>
                  <c:y val="5.7690110749950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77-49C4-A2B3-BA8B1D5A1A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 5.3'!$B$4:$Y$4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'Figur 5.3'!$B$20:$Y$20</c:f>
              <c:numCache>
                <c:formatCode>0.0</c:formatCode>
                <c:ptCount val="24"/>
                <c:pt idx="0">
                  <c:v>43.245934284766015</c:v>
                </c:pt>
                <c:pt idx="1">
                  <c:v>45.569200132758048</c:v>
                </c:pt>
                <c:pt idx="2">
                  <c:v>43.644208430136075</c:v>
                </c:pt>
                <c:pt idx="3">
                  <c:v>42.814470627281779</c:v>
                </c:pt>
                <c:pt idx="4">
                  <c:v>43.577829405907728</c:v>
                </c:pt>
                <c:pt idx="5">
                  <c:v>43.810155990706939</c:v>
                </c:pt>
                <c:pt idx="6">
                  <c:v>43.245934284766015</c:v>
                </c:pt>
                <c:pt idx="7">
                  <c:v>42.482575506140059</c:v>
                </c:pt>
                <c:pt idx="8">
                  <c:v>41.619648191171585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877-49C4-A2B3-BA8B1D5A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Antal år efter endt</a:t>
                </a:r>
                <a:r>
                  <a:rPr lang="da-DK" baseline="0"/>
                  <a:t> læreruddannelse</a:t>
                </a:r>
                <a:endParaRPr lang="da-DK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74371685515693E-2"/>
              <c:y val="4.53954261071322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2811562696077133"/>
          <c:y val="0.10418460324865671"/>
          <c:w val="0.77458033573141483"/>
          <c:h val="7.8237535764135099E-2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4.8885516238718854E-2"/>
          <c:w val="0.94580942905812371"/>
          <c:h val="0.88732280212957515"/>
        </c:manualLayout>
      </c:layout>
      <c:barChart>
        <c:barDir val="bar"/>
        <c:grouping val="clustered"/>
        <c:varyColors val="0"/>
        <c:ser>
          <c:idx val="0"/>
          <c:order val="0"/>
          <c:tx>
            <c:v>Lærere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2F-4765-803B-13F970E0B743}"/>
              </c:ext>
            </c:extLst>
          </c:dPt>
          <c:dPt>
            <c:idx val="13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014-4FA2-B060-CB83A7C16AEE}"/>
              </c:ext>
            </c:extLst>
          </c:dPt>
          <c:cat>
            <c:strRef>
              <c:f>'[9]Figur 1.4'!$A$2:$A$31</c:f>
              <c:strCache>
                <c:ptCount val="30"/>
                <c:pt idx="0">
                  <c:v>Chile</c:v>
                </c:pt>
                <c:pt idx="1">
                  <c:v>Tyrkiet</c:v>
                </c:pt>
                <c:pt idx="2">
                  <c:v>Italien</c:v>
                </c:pt>
                <c:pt idx="3">
                  <c:v>Israel</c:v>
                </c:pt>
                <c:pt idx="4">
                  <c:v>Polen</c:v>
                </c:pt>
                <c:pt idx="5">
                  <c:v>Spanien</c:v>
                </c:pt>
                <c:pt idx="6">
                  <c:v>Grækenland</c:v>
                </c:pt>
                <c:pt idx="7">
                  <c:v>Litauen</c:v>
                </c:pt>
                <c:pt idx="8">
                  <c:v>USA</c:v>
                </c:pt>
                <c:pt idx="9">
                  <c:v>Estland</c:v>
                </c:pt>
                <c:pt idx="10">
                  <c:v>Korea</c:v>
                </c:pt>
                <c:pt idx="11">
                  <c:v>Storbritannien</c:v>
                </c:pt>
                <c:pt idx="12">
                  <c:v>Canada</c:v>
                </c:pt>
                <c:pt idx="13">
                  <c:v>Danmark</c:v>
                </c:pt>
                <c:pt idx="14">
                  <c:v>Irland</c:v>
                </c:pt>
                <c:pt idx="15">
                  <c:v>Cypern</c:v>
                </c:pt>
                <c:pt idx="16">
                  <c:v>Slovenien</c:v>
                </c:pt>
                <c:pt idx="17">
                  <c:v>Slovakiet</c:v>
                </c:pt>
                <c:pt idx="18">
                  <c:v>New Zealand</c:v>
                </c:pt>
                <c:pt idx="19">
                  <c:v>Østrig</c:v>
                </c:pt>
                <c:pt idx="20">
                  <c:v>Singapore</c:v>
                </c:pt>
                <c:pt idx="21">
                  <c:v>Tjekkiet</c:v>
                </c:pt>
                <c:pt idx="22">
                  <c:v>Frankrig</c:v>
                </c:pt>
                <c:pt idx="23">
                  <c:v>Holland</c:v>
                </c:pt>
                <c:pt idx="24">
                  <c:v>Norge</c:v>
                </c:pt>
                <c:pt idx="25">
                  <c:v>Sverige</c:v>
                </c:pt>
                <c:pt idx="26">
                  <c:v>Tyskland</c:v>
                </c:pt>
                <c:pt idx="27">
                  <c:v>Belgien</c:v>
                </c:pt>
                <c:pt idx="28">
                  <c:v>Finland</c:v>
                </c:pt>
                <c:pt idx="29">
                  <c:v>Japan</c:v>
                </c:pt>
              </c:strCache>
            </c:strRef>
          </c:cat>
          <c:val>
            <c:numRef>
              <c:f>'Figur 5.4'!$B$5:$B$34</c:f>
              <c:numCache>
                <c:formatCode>0.0</c:formatCode>
                <c:ptCount val="30"/>
                <c:pt idx="0">
                  <c:v>256.75736100000006</c:v>
                </c:pt>
                <c:pt idx="1">
                  <c:v>266.90617800000001</c:v>
                </c:pt>
                <c:pt idx="2">
                  <c:v>269.620474</c:v>
                </c:pt>
                <c:pt idx="3">
                  <c:v>273.05407199999996</c:v>
                </c:pt>
                <c:pt idx="4">
                  <c:v>279.63836299999997</c:v>
                </c:pt>
                <c:pt idx="5">
                  <c:v>280.35852700000004</c:v>
                </c:pt>
                <c:pt idx="6">
                  <c:v>283.43439699999999</c:v>
                </c:pt>
                <c:pt idx="7">
                  <c:v>285.28444400000006</c:v>
                </c:pt>
                <c:pt idx="8">
                  <c:v>285.83723300000003</c:v>
                </c:pt>
                <c:pt idx="9">
                  <c:v>286.48926299999999</c:v>
                </c:pt>
                <c:pt idx="10">
                  <c:v>287.88498999999996</c:v>
                </c:pt>
                <c:pt idx="11">
                  <c:v>289.44079699999998</c:v>
                </c:pt>
                <c:pt idx="12">
                  <c:v>292.21496200000001</c:v>
                </c:pt>
                <c:pt idx="13">
                  <c:v>292.44366400000007</c:v>
                </c:pt>
                <c:pt idx="14">
                  <c:v>292.44458700000001</c:v>
                </c:pt>
                <c:pt idx="15">
                  <c:v>292.70221699999996</c:v>
                </c:pt>
                <c:pt idx="16">
                  <c:v>293.11083300000001</c:v>
                </c:pt>
                <c:pt idx="17">
                  <c:v>296.54688600000003</c:v>
                </c:pt>
                <c:pt idx="18">
                  <c:v>296.86585500000001</c:v>
                </c:pt>
                <c:pt idx="19">
                  <c:v>299.02387300000004</c:v>
                </c:pt>
                <c:pt idx="20">
                  <c:v>300.26306400000004</c:v>
                </c:pt>
                <c:pt idx="21">
                  <c:v>300.73304400000001</c:v>
                </c:pt>
                <c:pt idx="22">
                  <c:v>301.158388</c:v>
                </c:pt>
                <c:pt idx="23">
                  <c:v>303.14724200000006</c:v>
                </c:pt>
                <c:pt idx="24">
                  <c:v>303.22234299999997</c:v>
                </c:pt>
                <c:pt idx="25">
                  <c:v>305.28839299999999</c:v>
                </c:pt>
                <c:pt idx="26">
                  <c:v>305.892066</c:v>
                </c:pt>
                <c:pt idx="27">
                  <c:v>307.59812800000009</c:v>
                </c:pt>
                <c:pt idx="28">
                  <c:v>312.49128900000005</c:v>
                </c:pt>
                <c:pt idx="29">
                  <c:v>315.43419100000006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4-4FA2-B060-CB83A7C16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340"/>
          <c:min val="24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PIAAC-score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4.3771353840285528E-2"/>
          <c:w val="0.94580942905812371"/>
          <c:h val="0.89243676720340748"/>
        </c:manualLayout>
      </c:layout>
      <c:barChart>
        <c:barDir val="bar"/>
        <c:grouping val="clustered"/>
        <c:varyColors val="0"/>
        <c:ser>
          <c:idx val="0"/>
          <c:order val="0"/>
          <c:tx>
            <c:v>Indeks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651-9C5A-DBA5497A3449}"/>
              </c:ext>
            </c:extLst>
          </c:dPt>
          <c:cat>
            <c:strRef>
              <c:f>'[9]Figur 1.4'!$F$2:$F$31</c:f>
              <c:strCache>
                <c:ptCount val="30"/>
                <c:pt idx="0">
                  <c:v>Italien</c:v>
                </c:pt>
                <c:pt idx="1">
                  <c:v>Danmark</c:v>
                </c:pt>
                <c:pt idx="2">
                  <c:v>Polen</c:v>
                </c:pt>
                <c:pt idx="3">
                  <c:v>Litauen</c:v>
                </c:pt>
                <c:pt idx="4">
                  <c:v>Tjekkiet</c:v>
                </c:pt>
                <c:pt idx="5">
                  <c:v>Østrig</c:v>
                </c:pt>
                <c:pt idx="6">
                  <c:v>Slovakiet</c:v>
                </c:pt>
                <c:pt idx="7">
                  <c:v>Israel</c:v>
                </c:pt>
                <c:pt idx="8">
                  <c:v>Holland</c:v>
                </c:pt>
                <c:pt idx="9">
                  <c:v>Sverige</c:v>
                </c:pt>
                <c:pt idx="10">
                  <c:v>Norge</c:v>
                </c:pt>
                <c:pt idx="11">
                  <c:v>Estland</c:v>
                </c:pt>
                <c:pt idx="12">
                  <c:v>USA</c:v>
                </c:pt>
                <c:pt idx="13">
                  <c:v>Belgien</c:v>
                </c:pt>
                <c:pt idx="14">
                  <c:v>Tyrkiet</c:v>
                </c:pt>
                <c:pt idx="15">
                  <c:v>Slovenien</c:v>
                </c:pt>
                <c:pt idx="16">
                  <c:v>Storbritannien</c:v>
                </c:pt>
                <c:pt idx="17">
                  <c:v>Spanien</c:v>
                </c:pt>
                <c:pt idx="18">
                  <c:v>Korea</c:v>
                </c:pt>
                <c:pt idx="19">
                  <c:v>Tyskland</c:v>
                </c:pt>
                <c:pt idx="20">
                  <c:v>Singapore</c:v>
                </c:pt>
                <c:pt idx="21">
                  <c:v>Frankrig</c:v>
                </c:pt>
                <c:pt idx="22">
                  <c:v>New Zealand</c:v>
                </c:pt>
                <c:pt idx="23">
                  <c:v>Canada</c:v>
                </c:pt>
                <c:pt idx="24">
                  <c:v>Grækenland</c:v>
                </c:pt>
                <c:pt idx="25">
                  <c:v>Finland</c:v>
                </c:pt>
                <c:pt idx="26">
                  <c:v>Irland</c:v>
                </c:pt>
                <c:pt idx="27">
                  <c:v>Japan</c:v>
                </c:pt>
                <c:pt idx="28">
                  <c:v>Chile</c:v>
                </c:pt>
                <c:pt idx="29">
                  <c:v>Cypern</c:v>
                </c:pt>
              </c:strCache>
            </c:strRef>
          </c:cat>
          <c:val>
            <c:numRef>
              <c:f>'Figur 5.4'!$G$5:$G$34</c:f>
              <c:numCache>
                <c:formatCode>0.00</c:formatCode>
                <c:ptCount val="30"/>
                <c:pt idx="0">
                  <c:v>0.95031065299981921</c:v>
                </c:pt>
                <c:pt idx="1">
                  <c:v>0.95838989578430278</c:v>
                </c:pt>
                <c:pt idx="2">
                  <c:v>0.95902272926667587</c:v>
                </c:pt>
                <c:pt idx="3">
                  <c:v>0.96662111869912637</c:v>
                </c:pt>
                <c:pt idx="4">
                  <c:v>0.96722494961623684</c:v>
                </c:pt>
                <c:pt idx="5">
                  <c:v>0.96888810403337411</c:v>
                </c:pt>
                <c:pt idx="6">
                  <c:v>0.96915715414469628</c:v>
                </c:pt>
                <c:pt idx="7">
                  <c:v>0.97570414630165481</c:v>
                </c:pt>
                <c:pt idx="8">
                  <c:v>0.97691299157023581</c:v>
                </c:pt>
                <c:pt idx="9">
                  <c:v>0.97936264268148765</c:v>
                </c:pt>
                <c:pt idx="10">
                  <c:v>0.98132684273589876</c:v>
                </c:pt>
                <c:pt idx="11">
                  <c:v>0.9822283108412504</c:v>
                </c:pt>
                <c:pt idx="12">
                  <c:v>0.98683116235280843</c:v>
                </c:pt>
                <c:pt idx="13">
                  <c:v>0.98745566378144778</c:v>
                </c:pt>
                <c:pt idx="14">
                  <c:v>0.99797290557677487</c:v>
                </c:pt>
                <c:pt idx="15">
                  <c:v>0.99825410413634186</c:v>
                </c:pt>
                <c:pt idx="16">
                  <c:v>0.99834278795796327</c:v>
                </c:pt>
                <c:pt idx="17">
                  <c:v>1.0023118503638793</c:v>
                </c:pt>
                <c:pt idx="18">
                  <c:v>1.0058972446674577</c:v>
                </c:pt>
                <c:pt idx="19">
                  <c:v>1.0069072700692547</c:v>
                </c:pt>
                <c:pt idx="20">
                  <c:v>1.0086473173765518</c:v>
                </c:pt>
                <c:pt idx="21">
                  <c:v>1.0087731206226884</c:v>
                </c:pt>
                <c:pt idx="22">
                  <c:v>1.0100986126834921</c:v>
                </c:pt>
                <c:pt idx="23">
                  <c:v>1.0145829315383832</c:v>
                </c:pt>
                <c:pt idx="24">
                  <c:v>1.0150527484034733</c:v>
                </c:pt>
                <c:pt idx="25">
                  <c:v>1.0154304003367802</c:v>
                </c:pt>
                <c:pt idx="26">
                  <c:v>1.0219241647507551</c:v>
                </c:pt>
                <c:pt idx="27">
                  <c:v>1.0221956384386355</c:v>
                </c:pt>
                <c:pt idx="28">
                  <c:v>1.0244229146290929</c:v>
                </c:pt>
                <c:pt idx="29">
                  <c:v>1.0260502942137497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E-4651-9C5A-DBA5497A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Forhold mellem PIAAC-score for lærere og alle MVU/LVU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9467062531950772"/>
        </c:manualLayout>
      </c:layout>
      <c:lineChart>
        <c:grouping val="standard"/>
        <c:varyColors val="0"/>
        <c:ser>
          <c:idx val="0"/>
          <c:order val="0"/>
          <c:tx>
            <c:v>Årgang 1997</c:v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1420-4F23-B2DB-1BB82FDCF5A2}"/>
              </c:ext>
            </c:extLst>
          </c:dPt>
          <c:dPt>
            <c:idx val="2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1420-4F23-B2DB-1BB82FDCF5A2}"/>
              </c:ext>
            </c:extLst>
          </c:dPt>
          <c:dPt>
            <c:idx val="3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1420-4F23-B2DB-1BB82FDCF5A2}"/>
              </c:ext>
            </c:extLst>
          </c:dPt>
          <c:dPt>
            <c:idx val="4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1420-4F23-B2DB-1BB82FDCF5A2}"/>
              </c:ext>
            </c:extLst>
          </c:dPt>
          <c:dPt>
            <c:idx val="5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1420-4F23-B2DB-1BB82FDCF5A2}"/>
              </c:ext>
            </c:extLst>
          </c:dPt>
          <c:dPt>
            <c:idx val="6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1420-4F23-B2DB-1BB82FDCF5A2}"/>
              </c:ext>
            </c:extLst>
          </c:dPt>
          <c:dPt>
            <c:idx val="7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1420-4F23-B2DB-1BB82FDCF5A2}"/>
              </c:ext>
            </c:extLst>
          </c:dPt>
          <c:dPt>
            <c:idx val="8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0-1420-4F23-B2DB-1BB82FDCF5A2}"/>
              </c:ext>
            </c:extLst>
          </c:dPt>
          <c:dPt>
            <c:idx val="9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2-1420-4F23-B2DB-1BB82FDCF5A2}"/>
              </c:ext>
            </c:extLst>
          </c:dPt>
          <c:dPt>
            <c:idx val="10"/>
            <c:bubble3D val="0"/>
            <c:spPr>
              <a:ln>
                <a:solidFill>
                  <a:srgbClr val="86BC2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4-1420-4F23-B2DB-1BB82FDCF5A2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1420-4F23-B2DB-1BB82FDCF5A2}"/>
              </c:ext>
            </c:extLst>
          </c:dPt>
          <c:dPt>
            <c:idx val="2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17-1420-4F23-B2DB-1BB82FDCF5A2}"/>
              </c:ext>
            </c:extLst>
          </c:dPt>
          <c:dLbls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0-4F23-B2DB-1BB82FDCF5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'[9]Figur 1.5'!$B$2:$Y$2</c15:sqref>
                  </c15:fullRef>
                </c:ext>
              </c:extLst>
              <c:f>'[9]Figur 1.5'!$B$2:$V$2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5.5'!$B$8:$Y$8</c15:sqref>
                  </c15:fullRef>
                </c:ext>
              </c:extLst>
              <c:f>'Figur 5.5'!$B$8:$V$8</c:f>
              <c:numCache>
                <c:formatCode>0.0</c:formatCode>
                <c:ptCount val="21"/>
                <c:pt idx="0">
                  <c:v>67.853610286844713</c:v>
                </c:pt>
                <c:pt idx="1">
                  <c:v>60.979228486646889</c:v>
                </c:pt>
                <c:pt idx="2">
                  <c:v>67.457962413452037</c:v>
                </c:pt>
                <c:pt idx="3">
                  <c:v>64.09495548961425</c:v>
                </c:pt>
                <c:pt idx="4">
                  <c:v>62.908011869436194</c:v>
                </c:pt>
                <c:pt idx="5">
                  <c:v>60.731948565776463</c:v>
                </c:pt>
                <c:pt idx="6">
                  <c:v>60.830860534124632</c:v>
                </c:pt>
                <c:pt idx="7">
                  <c:v>60.385756676557868</c:v>
                </c:pt>
                <c:pt idx="8">
                  <c:v>58.011869436201778</c:v>
                </c:pt>
                <c:pt idx="9">
                  <c:v>57.072205736894169</c:v>
                </c:pt>
                <c:pt idx="10">
                  <c:v>54.59940652818991</c:v>
                </c:pt>
                <c:pt idx="11">
                  <c:v>51.038575667655785</c:v>
                </c:pt>
                <c:pt idx="12">
                  <c:v>46.686449060336301</c:v>
                </c:pt>
                <c:pt idx="13">
                  <c:v>47.527200791295748</c:v>
                </c:pt>
                <c:pt idx="14">
                  <c:v>50.197823936696338</c:v>
                </c:pt>
                <c:pt idx="15">
                  <c:v>50.445103857566764</c:v>
                </c:pt>
                <c:pt idx="16">
                  <c:v>50.049455984174088</c:v>
                </c:pt>
                <c:pt idx="17">
                  <c:v>49.950544015825912</c:v>
                </c:pt>
                <c:pt idx="18">
                  <c:v>49.159248269040553</c:v>
                </c:pt>
                <c:pt idx="19">
                  <c:v>47.378832838773491</c:v>
                </c:pt>
                <c:pt idx="20">
                  <c:v>47.922848664688431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20-4F23-B2DB-1BB82FDCF5A2}"/>
            </c:ext>
          </c:extLst>
        </c:ser>
        <c:ser>
          <c:idx val="1"/>
          <c:order val="1"/>
          <c:tx>
            <c:v>Årgang 2001</c:v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1420-4F23-B2DB-1BB82FDCF5A2}"/>
              </c:ext>
            </c:extLst>
          </c:dPt>
          <c:dPt>
            <c:idx val="2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D-1420-4F23-B2DB-1BB82FDCF5A2}"/>
              </c:ext>
            </c:extLst>
          </c:dPt>
          <c:dPt>
            <c:idx val="3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F-1420-4F23-B2DB-1BB82FDCF5A2}"/>
              </c:ext>
            </c:extLst>
          </c:dPt>
          <c:dPt>
            <c:idx val="4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1420-4F23-B2DB-1BB82FDCF5A2}"/>
              </c:ext>
            </c:extLst>
          </c:dPt>
          <c:dPt>
            <c:idx val="5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3-1420-4F23-B2DB-1BB82FDCF5A2}"/>
              </c:ext>
            </c:extLst>
          </c:dPt>
          <c:dPt>
            <c:idx val="6"/>
            <c:bubble3D val="0"/>
            <c:spPr>
              <a:ln>
                <a:solidFill>
                  <a:srgbClr val="2C523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5-1420-4F23-B2DB-1BB82FDCF5A2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1420-4F23-B2DB-1BB82FDCF5A2}"/>
              </c:ext>
            </c:extLst>
          </c:dPt>
          <c:dPt>
            <c:idx val="16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28-1420-4F23-B2DB-1BB82FDCF5A2}"/>
              </c:ext>
            </c:extLst>
          </c:dPt>
          <c:dLbls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20-4F23-B2DB-1BB82FDCF5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'[9]Figur 1.5'!$B$2:$Y$2</c15:sqref>
                  </c15:fullRef>
                </c:ext>
              </c:extLst>
              <c:f>'[9]Figur 1.5'!$B$2:$V$2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5.5'!$B$12:$Y$12</c15:sqref>
                  </c15:fullRef>
                </c:ext>
              </c:extLst>
              <c:f>'Figur 5.5'!$B$12:$V$12</c:f>
              <c:numCache>
                <c:formatCode>0.0</c:formatCode>
                <c:ptCount val="21"/>
                <c:pt idx="0">
                  <c:v>61.135802469135804</c:v>
                </c:pt>
                <c:pt idx="1">
                  <c:v>63.901234567901234</c:v>
                </c:pt>
                <c:pt idx="2">
                  <c:v>62.320987654320994</c:v>
                </c:pt>
                <c:pt idx="3">
                  <c:v>61.333333333333329</c:v>
                </c:pt>
                <c:pt idx="4">
                  <c:v>59.506172839506178</c:v>
                </c:pt>
                <c:pt idx="5">
                  <c:v>58.370370370370374</c:v>
                </c:pt>
                <c:pt idx="6">
                  <c:v>56.641975308641982</c:v>
                </c:pt>
                <c:pt idx="7">
                  <c:v>51.456790123456784</c:v>
                </c:pt>
                <c:pt idx="8">
                  <c:v>46.320987654320987</c:v>
                </c:pt>
                <c:pt idx="9">
                  <c:v>49.234567901234563</c:v>
                </c:pt>
                <c:pt idx="10">
                  <c:v>50.716049382716044</c:v>
                </c:pt>
                <c:pt idx="11">
                  <c:v>49.629629629629626</c:v>
                </c:pt>
                <c:pt idx="12">
                  <c:v>49.18518518518519</c:v>
                </c:pt>
                <c:pt idx="13">
                  <c:v>48.246913580246911</c:v>
                </c:pt>
                <c:pt idx="14">
                  <c:v>47.111111111111107</c:v>
                </c:pt>
                <c:pt idx="15">
                  <c:v>45.777777777777779</c:v>
                </c:pt>
                <c:pt idx="16">
                  <c:v>45.580246913580247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1420-4F23-B2DB-1BB82FDCF5A2}"/>
            </c:ext>
          </c:extLst>
        </c:ser>
        <c:ser>
          <c:idx val="2"/>
          <c:order val="2"/>
          <c:tx>
            <c:v>Årgang 2005</c:v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E-1420-4F23-B2DB-1BB82FDCF5A2}"/>
              </c:ext>
            </c:extLst>
          </c:dPt>
          <c:dPt>
            <c:idx val="2"/>
            <c:bubble3D val="0"/>
            <c:spPr>
              <a:ln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0-1420-4F23-B2DB-1BB82FDCF5A2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1420-4F23-B2DB-1BB82FDCF5A2}"/>
              </c:ext>
            </c:extLst>
          </c:dPt>
          <c:dPt>
            <c:idx val="12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33-1420-4F23-B2DB-1BB82FDCF5A2}"/>
              </c:ext>
            </c:extLst>
          </c:dPt>
          <c:dLbls>
            <c:dLbl>
              <c:idx val="12"/>
              <c:layout>
                <c:manualLayout>
                  <c:x val="-3.2044820688493826E-2"/>
                  <c:y val="-4.40931162625988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420-4F23-B2DB-1BB82FDCF5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'[9]Figur 1.5'!$B$2:$Y$2</c15:sqref>
                  </c15:fullRef>
                </c:ext>
              </c:extLst>
              <c:f>'[9]Figur 1.5'!$B$2:$V$2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5.5'!$B$16:$Y$16</c15:sqref>
                  </c15:fullRef>
                </c:ext>
              </c:extLst>
              <c:f>'Figur 5.5'!$B$16:$V$16</c:f>
              <c:numCache>
                <c:formatCode>0.0</c:formatCode>
                <c:ptCount val="21"/>
                <c:pt idx="0">
                  <c:v>58.795562599049134</c:v>
                </c:pt>
                <c:pt idx="1">
                  <c:v>62.282091917591117</c:v>
                </c:pt>
                <c:pt idx="2">
                  <c:v>62.017960908610668</c:v>
                </c:pt>
                <c:pt idx="3">
                  <c:v>57.47490755414686</c:v>
                </c:pt>
                <c:pt idx="4">
                  <c:v>49.709455890121504</c:v>
                </c:pt>
                <c:pt idx="5">
                  <c:v>54.463814051769674</c:v>
                </c:pt>
                <c:pt idx="6">
                  <c:v>54.992076069730587</c:v>
                </c:pt>
                <c:pt idx="7">
                  <c:v>54.094030639197044</c:v>
                </c:pt>
                <c:pt idx="8">
                  <c:v>53.882725832012682</c:v>
                </c:pt>
                <c:pt idx="9">
                  <c:v>53.301637612255682</c:v>
                </c:pt>
                <c:pt idx="10">
                  <c:v>51.664025356576857</c:v>
                </c:pt>
                <c:pt idx="11">
                  <c:v>50.765979926043315</c:v>
                </c:pt>
                <c:pt idx="12">
                  <c:v>50.026413100898047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1420-4F23-B2DB-1BB82FDCF5A2}"/>
            </c:ext>
          </c:extLst>
        </c:ser>
        <c:ser>
          <c:idx val="3"/>
          <c:order val="3"/>
          <c:tx>
            <c:v>Årgang 2009</c:v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dPt>
            <c:idx val="8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38-1420-4F23-B2DB-1BB82FDCF5A2}"/>
              </c:ext>
            </c:extLst>
          </c:dPt>
          <c:dLbls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420-4F23-B2DB-1BB82FDCF5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'[9]Figur 1.5'!$B$2:$Y$2</c15:sqref>
                  </c15:fullRef>
                </c:ext>
              </c:extLst>
              <c:f>'[9]Figur 1.5'!$B$2:$V$2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5.5'!$B$20:$Y$20</c15:sqref>
                  </c15:fullRef>
                </c:ext>
              </c:extLst>
              <c:f>'Figur 5.5'!$B$20:$V$20</c:f>
              <c:numCache>
                <c:formatCode>0.0</c:formatCode>
                <c:ptCount val="21"/>
                <c:pt idx="0">
                  <c:v>59.595959595959592</c:v>
                </c:pt>
                <c:pt idx="1">
                  <c:v>70.247933884297524</c:v>
                </c:pt>
                <c:pt idx="2">
                  <c:v>69.696969696969703</c:v>
                </c:pt>
                <c:pt idx="3">
                  <c:v>68.181818181818173</c:v>
                </c:pt>
                <c:pt idx="4">
                  <c:v>66.620752984389355</c:v>
                </c:pt>
                <c:pt idx="5">
                  <c:v>65.656565656565661</c:v>
                </c:pt>
                <c:pt idx="6">
                  <c:v>63.865932047750228</c:v>
                </c:pt>
                <c:pt idx="7">
                  <c:v>63.728191000918279</c:v>
                </c:pt>
                <c:pt idx="8">
                  <c:v>62.121212121212125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1420-4F23-B2DB-1BB82FDCF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Antal år efter endt</a:t>
                </a:r>
                <a:r>
                  <a:rPr lang="da-DK" baseline="0"/>
                  <a:t> sygeplejerskeuddannelse</a:t>
                </a:r>
                <a:endParaRPr lang="da-DK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74371685515693E-2"/>
              <c:y val="4.53954261071322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393389715174492"/>
          <c:y val="9.6079236027655279E-2"/>
          <c:w val="0.77458033573141483"/>
          <c:h val="7.0132168543133644E-2"/>
        </c:manualLayout>
      </c:layout>
      <c:overlay val="0"/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4.3422153752520072E-2"/>
          <c:w val="0.94580942905812371"/>
          <c:h val="0.89278614629693009"/>
        </c:manualLayout>
      </c:layout>
      <c:barChart>
        <c:barDir val="bar"/>
        <c:grouping val="clustered"/>
        <c:varyColors val="0"/>
        <c:ser>
          <c:idx val="0"/>
          <c:order val="0"/>
          <c:tx>
            <c:v>Sygeplejersker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19-4FEB-AF5C-2E219488C262}"/>
              </c:ext>
            </c:extLst>
          </c:dPt>
          <c:dPt>
            <c:idx val="20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3D-4329-B231-AC8126B1BD3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'[9]Figur 1.6'!$A$2:$A$24</c15:sqref>
                  </c15:fullRef>
                </c:ext>
              </c:extLst>
              <c:f>('[9]Figur 1.6'!$A$2:$A$9,'[9]Figur 1.6'!$A$11:$A$24)</c:f>
              <c:strCache>
                <c:ptCount val="22"/>
                <c:pt idx="0">
                  <c:v>Tyrkiet</c:v>
                </c:pt>
                <c:pt idx="1">
                  <c:v>Chile</c:v>
                </c:pt>
                <c:pt idx="2">
                  <c:v>Litauen</c:v>
                </c:pt>
                <c:pt idx="3">
                  <c:v>Irland</c:v>
                </c:pt>
                <c:pt idx="4">
                  <c:v>Polen</c:v>
                </c:pt>
                <c:pt idx="5">
                  <c:v>USA</c:v>
                </c:pt>
                <c:pt idx="6">
                  <c:v>Spanien</c:v>
                </c:pt>
                <c:pt idx="7">
                  <c:v>Tjekkiet</c:v>
                </c:pt>
                <c:pt idx="8">
                  <c:v>Canada</c:v>
                </c:pt>
                <c:pt idx="9">
                  <c:v>Grækenland</c:v>
                </c:pt>
                <c:pt idx="10">
                  <c:v>Belgien</c:v>
                </c:pt>
                <c:pt idx="11">
                  <c:v>Israel</c:v>
                </c:pt>
                <c:pt idx="12">
                  <c:v>Slovenien</c:v>
                </c:pt>
                <c:pt idx="13">
                  <c:v>Slovakiet</c:v>
                </c:pt>
                <c:pt idx="14">
                  <c:v>New Zealand</c:v>
                </c:pt>
                <c:pt idx="15">
                  <c:v>Cypern</c:v>
                </c:pt>
                <c:pt idx="16">
                  <c:v>Frankrig</c:v>
                </c:pt>
                <c:pt idx="17">
                  <c:v>Korea</c:v>
                </c:pt>
                <c:pt idx="18">
                  <c:v>Japan</c:v>
                </c:pt>
                <c:pt idx="19">
                  <c:v>Holland</c:v>
                </c:pt>
                <c:pt idx="20">
                  <c:v>Danmark</c:v>
                </c:pt>
                <c:pt idx="21">
                  <c:v>Sverige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5.6'!$B$5:$B$27</c15:sqref>
                  </c15:fullRef>
                </c:ext>
              </c:extLst>
              <c:f>('Figur 5.6'!$B$5:$B$12,'Figur 5.6'!$B$14:$B$27)</c:f>
              <c:numCache>
                <c:formatCode>0</c:formatCode>
                <c:ptCount val="22"/>
                <c:pt idx="0">
                  <c:v>255.468243</c:v>
                </c:pt>
                <c:pt idx="1">
                  <c:v>258.948734</c:v>
                </c:pt>
                <c:pt idx="2">
                  <c:v>263.29850400000004</c:v>
                </c:pt>
                <c:pt idx="3">
                  <c:v>266.64416499999999</c:v>
                </c:pt>
                <c:pt idx="4">
                  <c:v>267.85348399999998</c:v>
                </c:pt>
                <c:pt idx="5">
                  <c:v>272.32725100000005</c:v>
                </c:pt>
                <c:pt idx="6">
                  <c:v>272.81384800000001</c:v>
                </c:pt>
                <c:pt idx="7">
                  <c:v>273.12323700000002</c:v>
                </c:pt>
                <c:pt idx="8">
                  <c:v>274.68769400000002</c:v>
                </c:pt>
                <c:pt idx="9">
                  <c:v>279.36932300000001</c:v>
                </c:pt>
                <c:pt idx="10">
                  <c:v>279.68912499999999</c:v>
                </c:pt>
                <c:pt idx="11">
                  <c:v>280.5304010000001</c:v>
                </c:pt>
                <c:pt idx="12">
                  <c:v>280.66607299999998</c:v>
                </c:pt>
                <c:pt idx="13">
                  <c:v>280.67843300000004</c:v>
                </c:pt>
                <c:pt idx="14">
                  <c:v>280.95907300000005</c:v>
                </c:pt>
                <c:pt idx="15">
                  <c:v>281.07843199999996</c:v>
                </c:pt>
                <c:pt idx="16">
                  <c:v>283.62217099999998</c:v>
                </c:pt>
                <c:pt idx="17">
                  <c:v>285.63061600000003</c:v>
                </c:pt>
                <c:pt idx="18">
                  <c:v>289.81953300000004</c:v>
                </c:pt>
                <c:pt idx="19">
                  <c:v>292.84791300000001</c:v>
                </c:pt>
                <c:pt idx="20">
                  <c:v>293.308244</c:v>
                </c:pt>
                <c:pt idx="21">
                  <c:v>294.87249400000002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D-4329-B231-AC8126B1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320"/>
          <c:min val="24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PIAAC-score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0895352424260293E-2"/>
          <c:w val="0.94580942905812371"/>
          <c:h val="0.87531288270990659"/>
        </c:manualLayout>
      </c:layout>
      <c:barChart>
        <c:barDir val="bar"/>
        <c:grouping val="clustered"/>
        <c:varyColors val="0"/>
        <c:ser>
          <c:idx val="0"/>
          <c:order val="0"/>
          <c:tx>
            <c:v>Indeks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F5-4C4C-9423-6BE120AEE114}"/>
              </c:ext>
            </c:extLst>
          </c:dPt>
          <c:dPt>
            <c:idx val="15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BE-4E92-90C8-AE17E5467FA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'[9]Figur 1.6'!$G$2:$G$24</c15:sqref>
                  </c15:fullRef>
                </c:ext>
              </c:extLst>
              <c:f>('[9]Figur 1.6'!$G$2:$G$8,'[9]Figur 1.6'!$G$10:$G$24)</c:f>
              <c:strCache>
                <c:ptCount val="22"/>
                <c:pt idx="0">
                  <c:v>Tjekkiet</c:v>
                </c:pt>
                <c:pt idx="1">
                  <c:v>Litauen</c:v>
                </c:pt>
                <c:pt idx="2">
                  <c:v>Belgien</c:v>
                </c:pt>
                <c:pt idx="3">
                  <c:v>Slovakiet</c:v>
                </c:pt>
                <c:pt idx="4">
                  <c:v>Polen</c:v>
                </c:pt>
                <c:pt idx="5">
                  <c:v>Finland</c:v>
                </c:pt>
                <c:pt idx="6">
                  <c:v>Irland</c:v>
                </c:pt>
                <c:pt idx="7">
                  <c:v>Japan</c:v>
                </c:pt>
                <c:pt idx="8">
                  <c:v>USA</c:v>
                </c:pt>
                <c:pt idx="9">
                  <c:v>Holland</c:v>
                </c:pt>
                <c:pt idx="10">
                  <c:v>Sverige</c:v>
                </c:pt>
                <c:pt idx="11">
                  <c:v>Canada</c:v>
                </c:pt>
                <c:pt idx="12">
                  <c:v>Tyrkiet</c:v>
                </c:pt>
                <c:pt idx="13">
                  <c:v>Slovenien</c:v>
                </c:pt>
                <c:pt idx="14">
                  <c:v>New Zealand</c:v>
                </c:pt>
                <c:pt idx="15">
                  <c:v>Danmark</c:v>
                </c:pt>
                <c:pt idx="16">
                  <c:v>Spanien</c:v>
                </c:pt>
                <c:pt idx="17">
                  <c:v>Cypern</c:v>
                </c:pt>
                <c:pt idx="18">
                  <c:v>Korea</c:v>
                </c:pt>
                <c:pt idx="19">
                  <c:v>Grækenland</c:v>
                </c:pt>
                <c:pt idx="20">
                  <c:v>Israel</c:v>
                </c:pt>
                <c:pt idx="21">
                  <c:v>Chile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5.6'!$H$5:$H$27</c15:sqref>
                  </c15:fullRef>
                </c:ext>
              </c:extLst>
              <c:f>('Figur 5.6'!$H$5:$H$11,'Figur 5.6'!$H$13:$H$27)</c:f>
              <c:numCache>
                <c:formatCode>General</c:formatCode>
                <c:ptCount val="22"/>
                <c:pt idx="0">
                  <c:v>0.87842561506592709</c:v>
                </c:pt>
                <c:pt idx="1">
                  <c:v>0.892126787285627</c:v>
                </c:pt>
                <c:pt idx="2">
                  <c:v>0.89786180551569295</c:v>
                </c:pt>
                <c:pt idx="3">
                  <c:v>0.91729680599671792</c:v>
                </c:pt>
                <c:pt idx="4">
                  <c:v>0.91860636185053013</c:v>
                </c:pt>
                <c:pt idx="5">
                  <c:v>0.92162112923063477</c:v>
                </c:pt>
                <c:pt idx="6">
                  <c:v>0.93176665842437867</c:v>
                </c:pt>
                <c:pt idx="7">
                  <c:v>0.93918881027999335</c:v>
                </c:pt>
                <c:pt idx="8">
                  <c:v>0.94018898386367677</c:v>
                </c:pt>
                <c:pt idx="9">
                  <c:v>0.9437226902560113</c:v>
                </c:pt>
                <c:pt idx="10">
                  <c:v>0.94594852473779156</c:v>
                </c:pt>
                <c:pt idx="11">
                  <c:v>0.9537275022763495</c:v>
                </c:pt>
                <c:pt idx="12">
                  <c:v>0.95520600781786169</c:v>
                </c:pt>
                <c:pt idx="13">
                  <c:v>0.95587070732414758</c:v>
                </c:pt>
                <c:pt idx="14">
                  <c:v>0.95597511494927567</c:v>
                </c:pt>
                <c:pt idx="15">
                  <c:v>0.96122327820320563</c:v>
                </c:pt>
                <c:pt idx="16">
                  <c:v>0.9753388124833815</c:v>
                </c:pt>
                <c:pt idx="17">
                  <c:v>0.98530380400480333</c:v>
                </c:pt>
                <c:pt idx="18">
                  <c:v>0.99802024977776271</c:v>
                </c:pt>
                <c:pt idx="19">
                  <c:v>1.0004946546087972</c:v>
                </c:pt>
                <c:pt idx="20">
                  <c:v>1.0024193135613302</c:v>
                </c:pt>
                <c:pt idx="21">
                  <c:v>1.0331661604194227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E-4E92-90C8-AE17E54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.05"/>
          <c:min val="0.8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Forhold mellem PIAAC-score for sygeplejersker</a:t>
                </a:r>
                <a:r>
                  <a:rPr lang="da-DK" baseline="0"/>
                  <a:t> og alle MVU/LVU</a:t>
                </a:r>
                <a:endParaRPr lang="da-DK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76696303587051606"/>
        </c:manualLayout>
      </c:layout>
      <c:lineChart>
        <c:grouping val="standard"/>
        <c:varyColors val="0"/>
        <c:ser>
          <c:idx val="0"/>
          <c:order val="0"/>
          <c:tx>
            <c:strRef>
              <c:f>'Figur 5.7'!$C$32</c:f>
              <c:strCache>
                <c:ptCount val="1"/>
                <c:pt idx="0">
                  <c:v>Årgang 1997-2001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val>
            <c:numRef>
              <c:f>'Figur 5.7'!$C$33:$C$51</c:f>
              <c:numCache>
                <c:formatCode>0.0</c:formatCode>
                <c:ptCount val="19"/>
                <c:pt idx="0">
                  <c:v>0</c:v>
                </c:pt>
                <c:pt idx="1">
                  <c:v>-7.9315592972586533</c:v>
                </c:pt>
                <c:pt idx="2">
                  <c:v>-10.667062433613177</c:v>
                </c:pt>
                <c:pt idx="3">
                  <c:v>-11.966659021102098</c:v>
                </c:pt>
                <c:pt idx="4">
                  <c:v>-12.379491342348583</c:v>
                </c:pt>
                <c:pt idx="5">
                  <c:v>-12.952524352869492</c:v>
                </c:pt>
                <c:pt idx="6">
                  <c:v>-14.004410814838156</c:v>
                </c:pt>
                <c:pt idx="7">
                  <c:v>-14.650031197360216</c:v>
                </c:pt>
                <c:pt idx="8">
                  <c:v>-15.708735085322086</c:v>
                </c:pt>
                <c:pt idx="9">
                  <c:v>-16.669024981313974</c:v>
                </c:pt>
                <c:pt idx="10">
                  <c:v>-16.016315214353817</c:v>
                </c:pt>
                <c:pt idx="11">
                  <c:v>-15.994870433622946</c:v>
                </c:pt>
                <c:pt idx="12">
                  <c:v>-15.978066897064304</c:v>
                </c:pt>
                <c:pt idx="13">
                  <c:v>-15.89275593590683</c:v>
                </c:pt>
                <c:pt idx="14">
                  <c:v>-16.258674522769589</c:v>
                </c:pt>
                <c:pt idx="15">
                  <c:v>-15.712583375536047</c:v>
                </c:pt>
                <c:pt idx="16">
                  <c:v>-15.696260433116828</c:v>
                </c:pt>
                <c:pt idx="17">
                  <c:v>-15.408704738682328</c:v>
                </c:pt>
                <c:pt idx="18">
                  <c:v>-15.191425977254633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D-4842-A918-07AC6A20EED2}"/>
            </c:ext>
          </c:extLst>
        </c:ser>
        <c:ser>
          <c:idx val="1"/>
          <c:order val="1"/>
          <c:tx>
            <c:strRef>
              <c:f>'Figur 5.7'!$D$32</c:f>
              <c:strCache>
                <c:ptCount val="1"/>
                <c:pt idx="0">
                  <c:v>Årgang 2002-2006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val>
            <c:numRef>
              <c:f>'Figur 5.7'!$D$33:$D$51</c:f>
              <c:numCache>
                <c:formatCode>0.0</c:formatCode>
                <c:ptCount val="19"/>
                <c:pt idx="0">
                  <c:v>0</c:v>
                </c:pt>
                <c:pt idx="1">
                  <c:v>-6.2350981817420976</c:v>
                </c:pt>
                <c:pt idx="2">
                  <c:v>-9.3040189594443063</c:v>
                </c:pt>
                <c:pt idx="3">
                  <c:v>-10.513797270728579</c:v>
                </c:pt>
                <c:pt idx="4">
                  <c:v>-11.460476488299296</c:v>
                </c:pt>
                <c:pt idx="5">
                  <c:v>-12.260884491477347</c:v>
                </c:pt>
                <c:pt idx="6">
                  <c:v>-13.624202486672683</c:v>
                </c:pt>
                <c:pt idx="7">
                  <c:v>-13.914207213977216</c:v>
                </c:pt>
                <c:pt idx="8">
                  <c:v>-14.393908348155502</c:v>
                </c:pt>
                <c:pt idx="9">
                  <c:v>-13.960884224636766</c:v>
                </c:pt>
                <c:pt idx="10">
                  <c:v>-14.317458607678564</c:v>
                </c:pt>
                <c:pt idx="11">
                  <c:v>-14.719238654200927</c:v>
                </c:pt>
                <c:pt idx="12">
                  <c:v>-15.37436966910583</c:v>
                </c:pt>
                <c:pt idx="13">
                  <c:v>-15.461064142683197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D-4842-A918-07AC6A20EED2}"/>
            </c:ext>
          </c:extLst>
        </c:ser>
        <c:ser>
          <c:idx val="2"/>
          <c:order val="2"/>
          <c:tx>
            <c:strRef>
              <c:f>'Figur 5.7'!$E$32</c:f>
              <c:strCache>
                <c:ptCount val="1"/>
                <c:pt idx="0">
                  <c:v>Årgang 2007-2011</c:v>
                </c:pt>
              </c:strCache>
            </c:strRef>
          </c:tx>
          <c:spPr>
            <a:ln>
              <a:solidFill>
                <a:srgbClr val="62B5E5"/>
              </a:solidFill>
            </a:ln>
          </c:spPr>
          <c:marker>
            <c:symbol val="none"/>
          </c:marker>
          <c:val>
            <c:numRef>
              <c:f>'Figur 5.7'!$E$33:$E$51</c:f>
              <c:numCache>
                <c:formatCode>0.0</c:formatCode>
                <c:ptCount val="19"/>
                <c:pt idx="0">
                  <c:v>0</c:v>
                </c:pt>
                <c:pt idx="1">
                  <c:v>-4.0291161505896698</c:v>
                </c:pt>
                <c:pt idx="2">
                  <c:v>-5.0646406178778189</c:v>
                </c:pt>
                <c:pt idx="3">
                  <c:v>-5.8405196517369546</c:v>
                </c:pt>
                <c:pt idx="4">
                  <c:v>-6.0379057216126366</c:v>
                </c:pt>
                <c:pt idx="5">
                  <c:v>-6.9399789263015323</c:v>
                </c:pt>
                <c:pt idx="6">
                  <c:v>-7.4812192288563777</c:v>
                </c:pt>
                <c:pt idx="7">
                  <c:v>-7.90789979035263</c:v>
                </c:pt>
                <c:pt idx="8">
                  <c:v>-8.2206542791897679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D-4842-A918-07AC6A20EED2}"/>
            </c:ext>
          </c:extLst>
        </c:ser>
        <c:ser>
          <c:idx val="3"/>
          <c:order val="3"/>
          <c:tx>
            <c:strRef>
              <c:f>'Figur 5.7'!$F$32</c:f>
              <c:strCache>
                <c:ptCount val="1"/>
                <c:pt idx="0">
                  <c:v>Årgang 2012-2014</c:v>
                </c:pt>
              </c:strCache>
            </c:strRef>
          </c:tx>
          <c:spPr>
            <a:ln>
              <a:solidFill>
                <a:srgbClr val="75787B"/>
              </a:solidFill>
            </a:ln>
          </c:spPr>
          <c:marker>
            <c:symbol val="none"/>
          </c:marker>
          <c:val>
            <c:numRef>
              <c:f>'Figur 5.7'!$F$33:$F$51</c:f>
              <c:numCache>
                <c:formatCode>0.0</c:formatCode>
                <c:ptCount val="19"/>
                <c:pt idx="0">
                  <c:v>0</c:v>
                </c:pt>
                <c:pt idx="1">
                  <c:v>-1.5365275636648761</c:v>
                </c:pt>
                <c:pt idx="2">
                  <c:v>-3.6438386843256532</c:v>
                </c:pt>
                <c:pt idx="3">
                  <c:v>-5.2441717905356553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6D-4842-A918-07AC6A20E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Antal år efter første job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ln cmpd="sng"/>
        </c:spPr>
        <c:crossAx val="347457864"/>
        <c:crosses val="autoZero"/>
        <c:auto val="1"/>
        <c:lblAlgn val="ctr"/>
        <c:lblOffset val="100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 point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8733267716535429"/>
          <c:y val="0.12784120734908136"/>
          <c:w val="0.29592454068241469"/>
          <c:h val="0.29637503645377661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0895352424260293E-2"/>
          <c:w val="0.94580942905812371"/>
          <c:h val="0.87531288270990659"/>
        </c:manualLayout>
      </c:layout>
      <c:barChart>
        <c:barDir val="bar"/>
        <c:grouping val="clustered"/>
        <c:varyColors val="0"/>
        <c:ser>
          <c:idx val="0"/>
          <c:order val="0"/>
          <c:tx>
            <c:v>Indeks</c:v>
          </c:tx>
          <c:invertIfNegative val="0"/>
          <c:cat>
            <c:strRef>
              <c:f>'[9]Figur 1.6'!$G$2:$G$24</c:f>
              <c:strCache>
                <c:ptCount val="23"/>
                <c:pt idx="0">
                  <c:v>Tjekkiet</c:v>
                </c:pt>
                <c:pt idx="1">
                  <c:v>Litauen</c:v>
                </c:pt>
                <c:pt idx="2">
                  <c:v>Belgien</c:v>
                </c:pt>
                <c:pt idx="3">
                  <c:v>Slovakiet</c:v>
                </c:pt>
                <c:pt idx="4">
                  <c:v>Polen</c:v>
                </c:pt>
                <c:pt idx="5">
                  <c:v>Finland</c:v>
                </c:pt>
                <c:pt idx="6">
                  <c:v>Irland</c:v>
                </c:pt>
                <c:pt idx="7">
                  <c:v>Estland</c:v>
                </c:pt>
                <c:pt idx="8">
                  <c:v>Japan</c:v>
                </c:pt>
                <c:pt idx="9">
                  <c:v>USA</c:v>
                </c:pt>
                <c:pt idx="10">
                  <c:v>Holland</c:v>
                </c:pt>
                <c:pt idx="11">
                  <c:v>Sverige</c:v>
                </c:pt>
                <c:pt idx="12">
                  <c:v>Canada</c:v>
                </c:pt>
                <c:pt idx="13">
                  <c:v>Tyrkiet</c:v>
                </c:pt>
                <c:pt idx="14">
                  <c:v>Slovenien</c:v>
                </c:pt>
                <c:pt idx="15">
                  <c:v>New Zealand</c:v>
                </c:pt>
                <c:pt idx="16">
                  <c:v>Danmark</c:v>
                </c:pt>
                <c:pt idx="17">
                  <c:v>Spanien</c:v>
                </c:pt>
                <c:pt idx="18">
                  <c:v>Cypern</c:v>
                </c:pt>
                <c:pt idx="19">
                  <c:v>Korea</c:v>
                </c:pt>
                <c:pt idx="20">
                  <c:v>Grækenland</c:v>
                </c:pt>
                <c:pt idx="21">
                  <c:v>Israel</c:v>
                </c:pt>
                <c:pt idx="22">
                  <c:v>Chile</c:v>
                </c:pt>
              </c:strCache>
            </c:strRef>
          </c:cat>
          <c:val>
            <c:numRef>
              <c:f>'Figur 5.8'!#REF!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4-4ACF-8E99-996FEDC1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.05"/>
          <c:min val="0.8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Forhold mellem PIAAC-score for sygeplejersker</a:t>
                </a:r>
                <a:r>
                  <a:rPr lang="da-DK" baseline="0"/>
                  <a:t> og alle MVU/LVU</a:t>
                </a:r>
                <a:endParaRPr lang="da-DK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4.3422153752520072E-2"/>
          <c:w val="0.94580942905812371"/>
          <c:h val="0.89278614629693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F2-419D-8C6E-45781407E410}"/>
              </c:ext>
            </c:extLst>
          </c:dPt>
          <c:dPt>
            <c:idx val="17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CD-4319-B76B-7DEF0005D254}"/>
              </c:ext>
            </c:extLst>
          </c:dPt>
          <c:dPt>
            <c:idx val="18"/>
            <c:invertIfNegative val="0"/>
            <c:bubble3D val="0"/>
            <c:spPr>
              <a:solidFill>
                <a:srgbClr val="86BC2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F2-419D-8C6E-45781407E410}"/>
              </c:ext>
            </c:extLst>
          </c:dPt>
          <c:cat>
            <c:strRef>
              <c:f>'Figur 5.8'!$G$5:$G$35</c:f>
              <c:strCache>
                <c:ptCount val="31"/>
                <c:pt idx="0">
                  <c:v>Chile</c:v>
                </c:pt>
                <c:pt idx="1">
                  <c:v>Tyrkiet</c:v>
                </c:pt>
                <c:pt idx="2">
                  <c:v>Italien</c:v>
                </c:pt>
                <c:pt idx="3">
                  <c:v>Israel</c:v>
                </c:pt>
                <c:pt idx="4">
                  <c:v>Spanien</c:v>
                </c:pt>
                <c:pt idx="5">
                  <c:v>Grækenland</c:v>
                </c:pt>
                <c:pt idx="6">
                  <c:v>Irland</c:v>
                </c:pt>
                <c:pt idx="7">
                  <c:v>Polen</c:v>
                </c:pt>
                <c:pt idx="8">
                  <c:v>USA</c:v>
                </c:pt>
                <c:pt idx="9">
                  <c:v>Korea</c:v>
                </c:pt>
                <c:pt idx="10">
                  <c:v>Estland</c:v>
                </c:pt>
                <c:pt idx="11">
                  <c:v>Cypern</c:v>
                </c:pt>
                <c:pt idx="12">
                  <c:v>Litauen</c:v>
                </c:pt>
                <c:pt idx="13">
                  <c:v>Storbritannien</c:v>
                </c:pt>
                <c:pt idx="14">
                  <c:v>Canada</c:v>
                </c:pt>
                <c:pt idx="15">
                  <c:v>Slovenien</c:v>
                </c:pt>
                <c:pt idx="16">
                  <c:v>New Zealand</c:v>
                </c:pt>
                <c:pt idx="17">
                  <c:v>Danmark</c:v>
                </c:pt>
                <c:pt idx="18">
                  <c:v>Australien</c:v>
                </c:pt>
                <c:pt idx="19">
                  <c:v>Frankrig</c:v>
                </c:pt>
                <c:pt idx="20">
                  <c:v>Singapore</c:v>
                </c:pt>
                <c:pt idx="21">
                  <c:v>Tyskland</c:v>
                </c:pt>
                <c:pt idx="22">
                  <c:v>Slovakiet</c:v>
                </c:pt>
                <c:pt idx="23">
                  <c:v>Finland</c:v>
                </c:pt>
                <c:pt idx="24">
                  <c:v>Norge</c:v>
                </c:pt>
                <c:pt idx="25">
                  <c:v>Sverige</c:v>
                </c:pt>
                <c:pt idx="26">
                  <c:v>Østrig</c:v>
                </c:pt>
                <c:pt idx="27">
                  <c:v>Holland</c:v>
                </c:pt>
                <c:pt idx="28">
                  <c:v>Belgien</c:v>
                </c:pt>
                <c:pt idx="29">
                  <c:v>Tjekkiet</c:v>
                </c:pt>
                <c:pt idx="30">
                  <c:v>Japan</c:v>
                </c:pt>
              </c:strCache>
            </c:strRef>
          </c:cat>
          <c:val>
            <c:numRef>
              <c:f>'Figur 5.8'!$H$5:$H$35</c:f>
              <c:numCache>
                <c:formatCode>General</c:formatCode>
                <c:ptCount val="31"/>
                <c:pt idx="0">
                  <c:v>247.44579200000004</c:v>
                </c:pt>
                <c:pt idx="1">
                  <c:v>270.15794799999998</c:v>
                </c:pt>
                <c:pt idx="2">
                  <c:v>276.96138000000002</c:v>
                </c:pt>
                <c:pt idx="3">
                  <c:v>277.18987099999998</c:v>
                </c:pt>
                <c:pt idx="4">
                  <c:v>282.40976000000001</c:v>
                </c:pt>
                <c:pt idx="5">
                  <c:v>283.138418</c:v>
                </c:pt>
                <c:pt idx="6">
                  <c:v>284.74642999999998</c:v>
                </c:pt>
                <c:pt idx="7">
                  <c:v>287.96091399999995</c:v>
                </c:pt>
                <c:pt idx="8">
                  <c:v>289.84102999999999</c:v>
                </c:pt>
                <c:pt idx="9">
                  <c:v>290.016617</c:v>
                </c:pt>
                <c:pt idx="10">
                  <c:v>290.47990100000004</c:v>
                </c:pt>
                <c:pt idx="11">
                  <c:v>290.85714800000005</c:v>
                </c:pt>
                <c:pt idx="12">
                  <c:v>293.2276040000001</c:v>
                </c:pt>
                <c:pt idx="13">
                  <c:v>293.25575400000002</c:v>
                </c:pt>
                <c:pt idx="14">
                  <c:v>293.32766800000002</c:v>
                </c:pt>
                <c:pt idx="15">
                  <c:v>294.35275799999999</c:v>
                </c:pt>
                <c:pt idx="16">
                  <c:v>296.60381100000001</c:v>
                </c:pt>
                <c:pt idx="17">
                  <c:v>300.53798300000005</c:v>
                </c:pt>
                <c:pt idx="18">
                  <c:v>301.90370999999999</c:v>
                </c:pt>
                <c:pt idx="19">
                  <c:v>302.01717300000001</c:v>
                </c:pt>
                <c:pt idx="20">
                  <c:v>302.34545900000001</c:v>
                </c:pt>
                <c:pt idx="21">
                  <c:v>304.288049</c:v>
                </c:pt>
                <c:pt idx="22">
                  <c:v>304.47789400000005</c:v>
                </c:pt>
                <c:pt idx="23">
                  <c:v>304.93920300000002</c:v>
                </c:pt>
                <c:pt idx="24">
                  <c:v>304.96722</c:v>
                </c:pt>
                <c:pt idx="25">
                  <c:v>305.38568900000001</c:v>
                </c:pt>
                <c:pt idx="26">
                  <c:v>307.552299</c:v>
                </c:pt>
                <c:pt idx="27">
                  <c:v>309.71538099999998</c:v>
                </c:pt>
                <c:pt idx="28">
                  <c:v>311.95627000000002</c:v>
                </c:pt>
                <c:pt idx="29">
                  <c:v>312.68897800000002</c:v>
                </c:pt>
                <c:pt idx="30">
                  <c:v>316.519947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CD-4319-B76B-7DEF0005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320"/>
          <c:min val="240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0895352424260293E-2"/>
          <c:w val="0.94580942905812371"/>
          <c:h val="0.87531288270990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85-4664-AD08-42A64F67153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9C-4D4F-9FC9-77F44899F040}"/>
              </c:ext>
            </c:extLst>
          </c:dPt>
          <c:cat>
            <c:strRef>
              <c:f>'Figur 5.8'!$K$5:$K$35</c:f>
              <c:strCache>
                <c:ptCount val="31"/>
                <c:pt idx="0">
                  <c:v>Italien</c:v>
                </c:pt>
                <c:pt idx="1">
                  <c:v>Sverige</c:v>
                </c:pt>
                <c:pt idx="2">
                  <c:v>Danmark</c:v>
                </c:pt>
                <c:pt idx="3">
                  <c:v>Norge</c:v>
                </c:pt>
                <c:pt idx="4">
                  <c:v>Polen</c:v>
                </c:pt>
                <c:pt idx="5">
                  <c:v>Israel</c:v>
                </c:pt>
                <c:pt idx="6">
                  <c:v>Finland</c:v>
                </c:pt>
                <c:pt idx="7">
                  <c:v>Litauen</c:v>
                </c:pt>
                <c:pt idx="8">
                  <c:v>Irland</c:v>
                </c:pt>
                <c:pt idx="9">
                  <c:v>Chile</c:v>
                </c:pt>
                <c:pt idx="10">
                  <c:v>Slovakiet</c:v>
                </c:pt>
                <c:pt idx="11">
                  <c:v>Estland</c:v>
                </c:pt>
                <c:pt idx="12">
                  <c:v>Holland</c:v>
                </c:pt>
                <c:pt idx="13">
                  <c:v>Østrig</c:v>
                </c:pt>
                <c:pt idx="14">
                  <c:v>Belgien</c:v>
                </c:pt>
                <c:pt idx="15">
                  <c:v>Tyskland</c:v>
                </c:pt>
                <c:pt idx="16">
                  <c:v>USA</c:v>
                </c:pt>
                <c:pt idx="17">
                  <c:v>Tyrkiet</c:v>
                </c:pt>
                <c:pt idx="18">
                  <c:v>Tjekkiet</c:v>
                </c:pt>
                <c:pt idx="19">
                  <c:v>Grækenland</c:v>
                </c:pt>
                <c:pt idx="20">
                  <c:v>Slovenien</c:v>
                </c:pt>
                <c:pt idx="21">
                  <c:v>New Zealand</c:v>
                </c:pt>
                <c:pt idx="22">
                  <c:v>Spanien</c:v>
                </c:pt>
                <c:pt idx="23">
                  <c:v>Storbritannien</c:v>
                </c:pt>
                <c:pt idx="24">
                  <c:v>Frankrig</c:v>
                </c:pt>
                <c:pt idx="25">
                  <c:v>Canada</c:v>
                </c:pt>
                <c:pt idx="26">
                  <c:v>Korea</c:v>
                </c:pt>
                <c:pt idx="27">
                  <c:v>Singapore</c:v>
                </c:pt>
                <c:pt idx="28">
                  <c:v>Cypern</c:v>
                </c:pt>
                <c:pt idx="29">
                  <c:v>Australien</c:v>
                </c:pt>
                <c:pt idx="30">
                  <c:v>Japan</c:v>
                </c:pt>
              </c:strCache>
            </c:strRef>
          </c:cat>
          <c:val>
            <c:numRef>
              <c:f>'Figur 5.8'!$L$5:$L$35</c:f>
              <c:numCache>
                <c:formatCode>General</c:formatCode>
                <c:ptCount val="31"/>
                <c:pt idx="0">
                  <c:v>0.94039458673327159</c:v>
                </c:pt>
                <c:pt idx="1">
                  <c:v>0.95193784413666982</c:v>
                </c:pt>
                <c:pt idx="2">
                  <c:v>0.9529775330281276</c:v>
                </c:pt>
                <c:pt idx="3">
                  <c:v>0.96337472842469341</c:v>
                </c:pt>
                <c:pt idx="4">
                  <c:v>0.96385759380624014</c:v>
                </c:pt>
                <c:pt idx="5">
                  <c:v>0.96707988955823188</c:v>
                </c:pt>
                <c:pt idx="6">
                  <c:v>0.97166676173374078</c:v>
                </c:pt>
                <c:pt idx="7">
                  <c:v>0.97812808605051693</c:v>
                </c:pt>
                <c:pt idx="8">
                  <c:v>0.97909462186363805</c:v>
                </c:pt>
                <c:pt idx="9">
                  <c:v>0.98148221152927195</c:v>
                </c:pt>
                <c:pt idx="10">
                  <c:v>0.98157267031070961</c:v>
                </c:pt>
                <c:pt idx="11">
                  <c:v>0.98180318037618952</c:v>
                </c:pt>
                <c:pt idx="12">
                  <c:v>0.98451074987368792</c:v>
                </c:pt>
                <c:pt idx="13">
                  <c:v>0.98556321708040606</c:v>
                </c:pt>
                <c:pt idx="14">
                  <c:v>0.98819913117073876</c:v>
                </c:pt>
                <c:pt idx="15">
                  <c:v>0.98843128757560872</c:v>
                </c:pt>
                <c:pt idx="16">
                  <c:v>0.98999645677209847</c:v>
                </c:pt>
                <c:pt idx="17">
                  <c:v>0.99551423391653582</c:v>
                </c:pt>
                <c:pt idx="18">
                  <c:v>0.99721087476157044</c:v>
                </c:pt>
                <c:pt idx="19">
                  <c:v>0.99784251034218918</c:v>
                </c:pt>
                <c:pt idx="20">
                  <c:v>0.99945081481743403</c:v>
                </c:pt>
                <c:pt idx="21">
                  <c:v>0.9996230296759796</c:v>
                </c:pt>
                <c:pt idx="22">
                  <c:v>1.0017025126445407</c:v>
                </c:pt>
                <c:pt idx="23">
                  <c:v>1.0058010999698317</c:v>
                </c:pt>
                <c:pt idx="24">
                  <c:v>1.0074826384584723</c:v>
                </c:pt>
                <c:pt idx="25">
                  <c:v>1.0091982687066576</c:v>
                </c:pt>
                <c:pt idx="26">
                  <c:v>1.013983907431063</c:v>
                </c:pt>
                <c:pt idx="27">
                  <c:v>1.0146271770187476</c:v>
                </c:pt>
                <c:pt idx="28">
                  <c:v>1.0176766171627298</c:v>
                </c:pt>
                <c:pt idx="29">
                  <c:v>1.0210153766610994</c:v>
                </c:pt>
                <c:pt idx="30">
                  <c:v>1.0236286598777271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5-4664-AD08-42A64F67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.05"/>
          <c:min val="0.8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0895352424260293E-2"/>
          <c:w val="0.94580942905812371"/>
          <c:h val="0.87531288270990659"/>
        </c:manualLayout>
      </c:layout>
      <c:barChart>
        <c:barDir val="bar"/>
        <c:grouping val="clustered"/>
        <c:varyColors val="0"/>
        <c:ser>
          <c:idx val="0"/>
          <c:order val="0"/>
          <c:tx>
            <c:v>Indeks</c:v>
          </c:tx>
          <c:invertIfNegative val="0"/>
          <c:cat>
            <c:strRef>
              <c:f>'[9]Figur 1.6'!$G$2:$G$24</c:f>
              <c:strCache>
                <c:ptCount val="23"/>
                <c:pt idx="0">
                  <c:v>Tjekkiet</c:v>
                </c:pt>
                <c:pt idx="1">
                  <c:v>Litauen</c:v>
                </c:pt>
                <c:pt idx="2">
                  <c:v>Belgien</c:v>
                </c:pt>
                <c:pt idx="3">
                  <c:v>Slovakiet</c:v>
                </c:pt>
                <c:pt idx="4">
                  <c:v>Polen</c:v>
                </c:pt>
                <c:pt idx="5">
                  <c:v>Finland</c:v>
                </c:pt>
                <c:pt idx="6">
                  <c:v>Irland</c:v>
                </c:pt>
                <c:pt idx="7">
                  <c:v>Estland</c:v>
                </c:pt>
                <c:pt idx="8">
                  <c:v>Japan</c:v>
                </c:pt>
                <c:pt idx="9">
                  <c:v>USA</c:v>
                </c:pt>
                <c:pt idx="10">
                  <c:v>Holland</c:v>
                </c:pt>
                <c:pt idx="11">
                  <c:v>Sverige</c:v>
                </c:pt>
                <c:pt idx="12">
                  <c:v>Canada</c:v>
                </c:pt>
                <c:pt idx="13">
                  <c:v>Tyrkiet</c:v>
                </c:pt>
                <c:pt idx="14">
                  <c:v>Slovenien</c:v>
                </c:pt>
                <c:pt idx="15">
                  <c:v>New Zealand</c:v>
                </c:pt>
                <c:pt idx="16">
                  <c:v>Danmark</c:v>
                </c:pt>
                <c:pt idx="17">
                  <c:v>Spanien</c:v>
                </c:pt>
                <c:pt idx="18">
                  <c:v>Cypern</c:v>
                </c:pt>
                <c:pt idx="19">
                  <c:v>Korea</c:v>
                </c:pt>
                <c:pt idx="20">
                  <c:v>Grækenland</c:v>
                </c:pt>
                <c:pt idx="21">
                  <c:v>Israel</c:v>
                </c:pt>
                <c:pt idx="22">
                  <c:v>Chile</c:v>
                </c:pt>
              </c:strCache>
            </c:strRef>
          </c:cat>
          <c:val>
            <c:numRef>
              <c:f>'Figur 5.8'!#REF!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1-459B-9DAA-261F4329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.05"/>
          <c:min val="0.8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Forhold mellem PIAAC-score for sygeplejersker</a:t>
                </a:r>
                <a:r>
                  <a:rPr lang="da-DK" baseline="0"/>
                  <a:t> og alle MVU/LVU</a:t>
                </a:r>
                <a:endParaRPr lang="da-DK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Min nærmeste leder gør et godt job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78889617964421"/>
        </c:manualLayout>
      </c:layout>
      <c:barChart>
        <c:barDir val="col"/>
        <c:grouping val="clustered"/>
        <c:varyColors val="0"/>
        <c:ser>
          <c:idx val="0"/>
          <c:order val="0"/>
          <c:tx>
            <c:v>Offentlig sektor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'[9]Figur 1.9'!$J$8:$L$8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5.9'!$J$6:$L$6</c:f>
              <c:numCache>
                <c:formatCode>0.0</c:formatCode>
                <c:ptCount val="3"/>
                <c:pt idx="0">
                  <c:v>13.915812671290526</c:v>
                </c:pt>
                <c:pt idx="1">
                  <c:v>21.653990610949236</c:v>
                </c:pt>
                <c:pt idx="2">
                  <c:v>64.430196717760239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B-44F7-93CF-842F423F9AB5}"/>
            </c:ext>
          </c:extLst>
        </c:ser>
        <c:ser>
          <c:idx val="1"/>
          <c:order val="1"/>
          <c:tx>
            <c:v>Privat sektor</c:v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'[9]Figur 1.9'!$J$8:$L$8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5.9'!$J$7:$L$7</c:f>
              <c:numCache>
                <c:formatCode>0.0</c:formatCode>
                <c:ptCount val="3"/>
                <c:pt idx="0">
                  <c:v>14.242643260129469</c:v>
                </c:pt>
                <c:pt idx="1">
                  <c:v>22.301279235437679</c:v>
                </c:pt>
                <c:pt idx="2">
                  <c:v>63.456077504432862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B-44F7-93CF-842F423F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6.233267716535433E-2"/>
          <c:y val="0.10932268883056287"/>
          <c:w val="0.44529286964129489"/>
          <c:h val="9.5791046952464279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Topledelsen i min virksomhed/organisation</a:t>
            </a:r>
            <a:r>
              <a:rPr lang="da-DK" baseline="0"/>
              <a:t> gør et godt job</a:t>
            </a:r>
            <a:endParaRPr lang="da-DK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78889617964421"/>
        </c:manualLayout>
      </c:layout>
      <c:barChart>
        <c:barDir val="col"/>
        <c:grouping val="clustered"/>
        <c:varyColors val="0"/>
        <c:ser>
          <c:idx val="0"/>
          <c:order val="0"/>
          <c:tx>
            <c:v>Offentlig sektor 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'[9]Figur 1.9'!$J$8:$L$8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5.9'!$J$12:$L$12</c:f>
              <c:numCache>
                <c:formatCode>0.0</c:formatCode>
                <c:ptCount val="3"/>
                <c:pt idx="0">
                  <c:v>23.200661193494707</c:v>
                </c:pt>
                <c:pt idx="1">
                  <c:v>32.733472004075232</c:v>
                </c:pt>
                <c:pt idx="2">
                  <c:v>44.065866802430072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2-4C2C-A7C3-6F4ECF9FDEA0}"/>
            </c:ext>
          </c:extLst>
        </c:ser>
        <c:ser>
          <c:idx val="1"/>
          <c:order val="1"/>
          <c:tx>
            <c:v>Privat sektor </c:v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'[9]Figur 1.9'!$J$8:$L$8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5.9'!$J$13:$L$13</c:f>
              <c:numCache>
                <c:formatCode>0.0</c:formatCode>
                <c:ptCount val="3"/>
                <c:pt idx="0">
                  <c:v>16.759805889928508</c:v>
                </c:pt>
                <c:pt idx="1">
                  <c:v>28.303802175770727</c:v>
                </c:pt>
                <c:pt idx="2">
                  <c:v>54.936391934300765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2-4C2C-A7C3-6F4ECF9F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6.788823272090988E-2"/>
          <c:y val="0.1185819480898221"/>
          <c:w val="0.52862620297462815"/>
          <c:h val="8.19021580635753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6.0895352424260293E-2"/>
          <c:w val="0.94580942905812371"/>
          <c:h val="0.87531288270990659"/>
        </c:manualLayout>
      </c:layout>
      <c:barChart>
        <c:barDir val="bar"/>
        <c:grouping val="clustered"/>
        <c:varyColors val="0"/>
        <c:ser>
          <c:idx val="0"/>
          <c:order val="0"/>
          <c:tx>
            <c:v>Indeks</c:v>
          </c:tx>
          <c:invertIfNegative val="0"/>
          <c:cat>
            <c:strRef>
              <c:f>'[9]Figur 1.6'!$G$2:$G$24</c:f>
              <c:strCache>
                <c:ptCount val="23"/>
                <c:pt idx="0">
                  <c:v>Tjekkiet</c:v>
                </c:pt>
                <c:pt idx="1">
                  <c:v>Litauen</c:v>
                </c:pt>
                <c:pt idx="2">
                  <c:v>Belgien</c:v>
                </c:pt>
                <c:pt idx="3">
                  <c:v>Slovakiet</c:v>
                </c:pt>
                <c:pt idx="4">
                  <c:v>Polen</c:v>
                </c:pt>
                <c:pt idx="5">
                  <c:v>Finland</c:v>
                </c:pt>
                <c:pt idx="6">
                  <c:v>Irland</c:v>
                </c:pt>
                <c:pt idx="7">
                  <c:v>Estland</c:v>
                </c:pt>
                <c:pt idx="8">
                  <c:v>Japan</c:v>
                </c:pt>
                <c:pt idx="9">
                  <c:v>USA</c:v>
                </c:pt>
                <c:pt idx="10">
                  <c:v>Holland</c:v>
                </c:pt>
                <c:pt idx="11">
                  <c:v>Sverige</c:v>
                </c:pt>
                <c:pt idx="12">
                  <c:v>Canada</c:v>
                </c:pt>
                <c:pt idx="13">
                  <c:v>Tyrkiet</c:v>
                </c:pt>
                <c:pt idx="14">
                  <c:v>Slovenien</c:v>
                </c:pt>
                <c:pt idx="15">
                  <c:v>New Zealand</c:v>
                </c:pt>
                <c:pt idx="16">
                  <c:v>Danmark</c:v>
                </c:pt>
                <c:pt idx="17">
                  <c:v>Spanien</c:v>
                </c:pt>
                <c:pt idx="18">
                  <c:v>Cypern</c:v>
                </c:pt>
                <c:pt idx="19">
                  <c:v>Korea</c:v>
                </c:pt>
                <c:pt idx="20">
                  <c:v>Grækenland</c:v>
                </c:pt>
                <c:pt idx="21">
                  <c:v>Israel</c:v>
                </c:pt>
                <c:pt idx="22">
                  <c:v>Chile</c:v>
                </c:pt>
              </c:strCache>
            </c:strRef>
          </c:cat>
          <c:val>
            <c:numRef>
              <c:f>'Figur 5.8'!#REF!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2A5-A904-18CC53FBA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1.05"/>
          <c:min val="0.8"/>
        </c:scaling>
        <c:delete val="0"/>
        <c:axPos val="b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Forhold mellem PIAAC-score for sygeplejersker</a:t>
                </a:r>
                <a:r>
                  <a:rPr lang="da-DK" baseline="0"/>
                  <a:t> og alle MVU/LVU</a:t>
                </a:r>
                <a:endParaRPr lang="da-DK"/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a.) Jeg har i</a:t>
            </a:r>
            <a:r>
              <a:rPr lang="da-DK" baseline="0"/>
              <a:t> dagligdagen tid nok til at udføre mine arbejdsopgaver godt nok</a:t>
            </a:r>
            <a:endParaRPr lang="da-DK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78889617964421"/>
        </c:manualLayout>
      </c:layout>
      <c:barChart>
        <c:barDir val="col"/>
        <c:grouping val="clustered"/>
        <c:varyColors val="0"/>
        <c:ser>
          <c:idx val="0"/>
          <c:order val="0"/>
          <c:tx>
            <c:v>Offentlig sektor 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'[9]Figur 1.10'!$J$8:$L$8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5.10'!$J$6:$L$6</c:f>
              <c:numCache>
                <c:formatCode>0.0</c:formatCode>
                <c:ptCount val="3"/>
                <c:pt idx="0">
                  <c:v>27.270174853571216</c:v>
                </c:pt>
                <c:pt idx="1">
                  <c:v>20.037804582947647</c:v>
                </c:pt>
                <c:pt idx="2">
                  <c:v>52.692020563481144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0C3-BF6F-728D5F8CC2F9}"/>
            </c:ext>
          </c:extLst>
        </c:ser>
        <c:ser>
          <c:idx val="1"/>
          <c:order val="1"/>
          <c:tx>
            <c:v>Privat sektor </c:v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'[9]Figur 1.10'!$J$8:$L$8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5.10'!$J$7:$L$7</c:f>
              <c:numCache>
                <c:formatCode>0.0</c:formatCode>
                <c:ptCount val="3"/>
                <c:pt idx="0">
                  <c:v>15.477439472154003</c:v>
                </c:pt>
                <c:pt idx="1">
                  <c:v>24.565938906797989</c:v>
                </c:pt>
                <c:pt idx="2">
                  <c:v>59.956621621048015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0C3-BF6F-728D5F8C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  <c:max val="8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6221566054243226E-2"/>
          <c:y val="0.1185819480898221"/>
          <c:w val="0.49529286964129482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da-DK"/>
              <a:t>b.) Jeg er alt i alt godt tilfreds med mit</a:t>
            </a:r>
            <a:r>
              <a:rPr lang="da-DK" baseline="0"/>
              <a:t> nuværende arbejde</a:t>
            </a:r>
            <a:endParaRPr lang="da-DK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178889617964421"/>
        </c:manualLayout>
      </c:layout>
      <c:barChart>
        <c:barDir val="col"/>
        <c:grouping val="clustered"/>
        <c:varyColors val="0"/>
        <c:ser>
          <c:idx val="0"/>
          <c:order val="0"/>
          <c:tx>
            <c:v>Offentlig sektor </c:v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'[9]Figur 1.10'!$J$8:$L$8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5.10'!$J$12:$L$12</c:f>
              <c:numCache>
                <c:formatCode>0.0</c:formatCode>
                <c:ptCount val="3"/>
                <c:pt idx="0">
                  <c:v>6.8519550467111205</c:v>
                </c:pt>
                <c:pt idx="1">
                  <c:v>20.732741399914421</c:v>
                </c:pt>
                <c:pt idx="2">
                  <c:v>72.415303553374457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86E-9D63-268053AC0BA6}"/>
            </c:ext>
          </c:extLst>
        </c:ser>
        <c:ser>
          <c:idx val="1"/>
          <c:order val="1"/>
          <c:tx>
            <c:v>Privat sektor </c:v>
          </c:tx>
          <c:spPr>
            <a:solidFill>
              <a:srgbClr val="2C5234"/>
            </a:solidFill>
            <a:ln>
              <a:solidFill>
                <a:srgbClr val="2C5234"/>
              </a:solidFill>
            </a:ln>
          </c:spPr>
          <c:invertIfNegative val="0"/>
          <c:cat>
            <c:strRef>
              <c:f>'[9]Figur 1.10'!$J$8:$L$8</c:f>
              <c:strCache>
                <c:ptCount val="3"/>
                <c:pt idx="0">
                  <c:v>Uenig eller meget uenig</c:v>
                </c:pt>
                <c:pt idx="1">
                  <c:v>Hverken enig eller uenig</c:v>
                </c:pt>
                <c:pt idx="2">
                  <c:v>Enig eller meget enig</c:v>
                </c:pt>
              </c:strCache>
            </c:strRef>
          </c:cat>
          <c:val>
            <c:numRef>
              <c:f>'Figur 5.10'!$J$13:$L$13</c:f>
              <c:numCache>
                <c:formatCode>0.0</c:formatCode>
                <c:ptCount val="3"/>
                <c:pt idx="0">
                  <c:v>8.0894272781473351</c:v>
                </c:pt>
                <c:pt idx="1">
                  <c:v>20.517388282692345</c:v>
                </c:pt>
                <c:pt idx="2">
                  <c:v>71.393184439160322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7-486E-9D63-268053AC0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7.0666010498687662E-2"/>
          <c:y val="0.10932268883056287"/>
          <c:w val="0.506403980752406"/>
          <c:h val="6.801315237029236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6.1'!$B$5</c:f>
              <c:strCache>
                <c:ptCount val="1"/>
                <c:pt idx="0">
                  <c:v>Erhvervsindkomst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6.1'!$A$6:$A$33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6.1'!$B$6:$B$33</c:f>
              <c:numCache>
                <c:formatCode>0.0</c:formatCode>
                <c:ptCount val="28"/>
                <c:pt idx="0">
                  <c:v>49.594450431320041</c:v>
                </c:pt>
                <c:pt idx="1">
                  <c:v>50.121997452856938</c:v>
                </c:pt>
                <c:pt idx="2">
                  <c:v>50.832544186250352</c:v>
                </c:pt>
                <c:pt idx="3">
                  <c:v>51.46438766960857</c:v>
                </c:pt>
                <c:pt idx="4">
                  <c:v>50.900366730919565</c:v>
                </c:pt>
                <c:pt idx="5">
                  <c:v>50.532746483873126</c:v>
                </c:pt>
                <c:pt idx="6">
                  <c:v>50.503463315708743</c:v>
                </c:pt>
                <c:pt idx="7">
                  <c:v>50.237569507049507</c:v>
                </c:pt>
                <c:pt idx="8">
                  <c:v>50.104951987377902</c:v>
                </c:pt>
                <c:pt idx="9">
                  <c:v>50.007932856143945</c:v>
                </c:pt>
                <c:pt idx="10">
                  <c:v>49.866305722636959</c:v>
                </c:pt>
                <c:pt idx="11">
                  <c:v>49.839574463883011</c:v>
                </c:pt>
                <c:pt idx="12">
                  <c:v>50.14351131408413</c:v>
                </c:pt>
                <c:pt idx="13">
                  <c:v>50.735734710530082</c:v>
                </c:pt>
                <c:pt idx="14">
                  <c:v>50.922817689698704</c:v>
                </c:pt>
                <c:pt idx="15">
                  <c:v>51.110159723468485</c:v>
                </c:pt>
                <c:pt idx="16">
                  <c:v>50.98116318255768</c:v>
                </c:pt>
                <c:pt idx="17">
                  <c:v>50.944257056027908</c:v>
                </c:pt>
                <c:pt idx="18">
                  <c:v>51.784814134229364</c:v>
                </c:pt>
                <c:pt idx="19">
                  <c:v>52.140045483743002</c:v>
                </c:pt>
                <c:pt idx="20">
                  <c:v>53.440370144281758</c:v>
                </c:pt>
                <c:pt idx="21">
                  <c:v>53.58363445758706</c:v>
                </c:pt>
                <c:pt idx="22">
                  <c:v>53.807152541017679</c:v>
                </c:pt>
                <c:pt idx="23">
                  <c:v>54.203368773715574</c:v>
                </c:pt>
                <c:pt idx="24">
                  <c:v>54.454179936566959</c:v>
                </c:pt>
                <c:pt idx="25">
                  <c:v>54.502217780792563</c:v>
                </c:pt>
                <c:pt idx="26">
                  <c:v>54.861576782166807</c:v>
                </c:pt>
                <c:pt idx="27">
                  <c:v>54.416591993528151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6.1'!$C$5</c:f>
              <c:strCache>
                <c:ptCount val="1"/>
                <c:pt idx="0">
                  <c:v>Egen bruttoindkomst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6.1'!$A$6:$A$33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6.1'!$C$6:$C$33</c:f>
              <c:numCache>
                <c:formatCode>0.0</c:formatCode>
                <c:ptCount val="28"/>
                <c:pt idx="0">
                  <c:v>45.071778897752772</c:v>
                </c:pt>
                <c:pt idx="1">
                  <c:v>45.005697002883288</c:v>
                </c:pt>
                <c:pt idx="2">
                  <c:v>45.615934736350475</c:v>
                </c:pt>
                <c:pt idx="3">
                  <c:v>46.353200143778764</c:v>
                </c:pt>
                <c:pt idx="4">
                  <c:v>46.221689638632299</c:v>
                </c:pt>
                <c:pt idx="5">
                  <c:v>45.869020935505624</c:v>
                </c:pt>
                <c:pt idx="6">
                  <c:v>45.849821928230298</c:v>
                </c:pt>
                <c:pt idx="7">
                  <c:v>45.792690411276446</c:v>
                </c:pt>
                <c:pt idx="8">
                  <c:v>45.453760734312979</c:v>
                </c:pt>
                <c:pt idx="9">
                  <c:v>45.469721336159445</c:v>
                </c:pt>
                <c:pt idx="10">
                  <c:v>45.67714238239504</c:v>
                </c:pt>
                <c:pt idx="11">
                  <c:v>45.287271918748687</c:v>
                </c:pt>
                <c:pt idx="12">
                  <c:v>45.1641528840223</c:v>
                </c:pt>
                <c:pt idx="13">
                  <c:v>45.573329299057491</c:v>
                </c:pt>
                <c:pt idx="14">
                  <c:v>45.723611736942793</c:v>
                </c:pt>
                <c:pt idx="15">
                  <c:v>46.089494242152902</c:v>
                </c:pt>
                <c:pt idx="16">
                  <c:v>46.018622975187121</c:v>
                </c:pt>
                <c:pt idx="17">
                  <c:v>46.265590569982123</c:v>
                </c:pt>
                <c:pt idx="18">
                  <c:v>46.699657034262309</c:v>
                </c:pt>
                <c:pt idx="19">
                  <c:v>46.470901442779869</c:v>
                </c:pt>
                <c:pt idx="20">
                  <c:v>47.321976487646332</c:v>
                </c:pt>
                <c:pt idx="21">
                  <c:v>47.43381179034381</c:v>
                </c:pt>
                <c:pt idx="22">
                  <c:v>47.359257546168109</c:v>
                </c:pt>
                <c:pt idx="23">
                  <c:v>47.677313108160597</c:v>
                </c:pt>
                <c:pt idx="24">
                  <c:v>47.852513424884449</c:v>
                </c:pt>
                <c:pt idx="25">
                  <c:v>47.97985991676822</c:v>
                </c:pt>
                <c:pt idx="26">
                  <c:v>48.026136998857147</c:v>
                </c:pt>
                <c:pt idx="27">
                  <c:v>47.645489424299797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6.1'!$D$5</c:f>
              <c:strCache>
                <c:ptCount val="1"/>
                <c:pt idx="0">
                  <c:v>Samlet bruttoindkomst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f>'Figur 6.1'!$A$6:$A$33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6.1'!$D$6:$D$33</c:f>
              <c:numCache>
                <c:formatCode>0.0</c:formatCode>
                <c:ptCount val="28"/>
                <c:pt idx="0">
                  <c:v>29.203707702001509</c:v>
                </c:pt>
                <c:pt idx="1">
                  <c:v>28.760751796470853</c:v>
                </c:pt>
                <c:pt idx="2">
                  <c:v>29.056999316696245</c:v>
                </c:pt>
                <c:pt idx="3">
                  <c:v>29.312785971601187</c:v>
                </c:pt>
                <c:pt idx="4">
                  <c:v>27.448282566630432</c:v>
                </c:pt>
                <c:pt idx="5">
                  <c:v>27.386609797104157</c:v>
                </c:pt>
                <c:pt idx="6">
                  <c:v>27.676805283437318</c:v>
                </c:pt>
                <c:pt idx="7">
                  <c:v>28.379413958603244</c:v>
                </c:pt>
                <c:pt idx="8">
                  <c:v>28.764442800017608</c:v>
                </c:pt>
                <c:pt idx="9">
                  <c:v>29.058601959926577</c:v>
                </c:pt>
                <c:pt idx="10">
                  <c:v>29.562666991982251</c:v>
                </c:pt>
                <c:pt idx="11">
                  <c:v>29.411493950678018</c:v>
                </c:pt>
                <c:pt idx="12">
                  <c:v>29.130665019776181</c:v>
                </c:pt>
                <c:pt idx="13">
                  <c:v>29.073824772419549</c:v>
                </c:pt>
                <c:pt idx="14">
                  <c:v>29.280455292194262</c:v>
                </c:pt>
                <c:pt idx="15">
                  <c:v>30.072061135567374</c:v>
                </c:pt>
                <c:pt idx="16">
                  <c:v>30.705096720258755</c:v>
                </c:pt>
                <c:pt idx="17">
                  <c:v>31.320578920353864</c:v>
                </c:pt>
                <c:pt idx="18">
                  <c:v>31.516751503674683</c:v>
                </c:pt>
                <c:pt idx="19">
                  <c:v>30.376629801268233</c:v>
                </c:pt>
                <c:pt idx="20">
                  <c:v>30.940414815022926</c:v>
                </c:pt>
                <c:pt idx="21">
                  <c:v>31.038354273038038</c:v>
                </c:pt>
                <c:pt idx="22">
                  <c:v>30.907993836477949</c:v>
                </c:pt>
                <c:pt idx="23">
                  <c:v>31.334985947755623</c:v>
                </c:pt>
                <c:pt idx="24">
                  <c:v>31.73467163604294</c:v>
                </c:pt>
                <c:pt idx="25">
                  <c:v>32.371764041488241</c:v>
                </c:pt>
                <c:pt idx="26">
                  <c:v>32.69905709494244</c:v>
                </c:pt>
                <c:pt idx="27">
                  <c:v>32.690938339029579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ser>
          <c:idx val="3"/>
          <c:order val="3"/>
          <c:tx>
            <c:strRef>
              <c:f>'Figur 6.1'!$E$5</c:f>
              <c:strCache>
                <c:ptCount val="1"/>
                <c:pt idx="0">
                  <c:v>Disponibel indkomst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strRef>
              <c:f>'Figur 6.1'!$A$6:$A$33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6.1'!$E$6:$E$33</c:f>
              <c:numCache>
                <c:formatCode>0.0</c:formatCode>
                <c:ptCount val="28"/>
                <c:pt idx="0">
                  <c:v>22.904906299408886</c:v>
                </c:pt>
                <c:pt idx="1">
                  <c:v>22.725335010267816</c:v>
                </c:pt>
                <c:pt idx="2">
                  <c:v>23.057061967452817</c:v>
                </c:pt>
                <c:pt idx="3">
                  <c:v>23.474779621532015</c:v>
                </c:pt>
                <c:pt idx="4">
                  <c:v>23.288476232345047</c:v>
                </c:pt>
                <c:pt idx="5">
                  <c:v>23.171110438811812</c:v>
                </c:pt>
                <c:pt idx="6">
                  <c:v>23.558359544272346</c:v>
                </c:pt>
                <c:pt idx="7">
                  <c:v>24.225735216983864</c:v>
                </c:pt>
                <c:pt idx="8">
                  <c:v>24.532329085575917</c:v>
                </c:pt>
                <c:pt idx="9">
                  <c:v>24.510790158985955</c:v>
                </c:pt>
                <c:pt idx="10">
                  <c:v>25.032183821131827</c:v>
                </c:pt>
                <c:pt idx="11">
                  <c:v>24.995217123315321</c:v>
                </c:pt>
                <c:pt idx="12">
                  <c:v>24.697842596997681</c:v>
                </c:pt>
                <c:pt idx="13">
                  <c:v>24.759094324206444</c:v>
                </c:pt>
                <c:pt idx="14">
                  <c:v>25.332929656652585</c:v>
                </c:pt>
                <c:pt idx="15">
                  <c:v>26.298160002651137</c:v>
                </c:pt>
                <c:pt idx="16">
                  <c:v>27.001147712083796</c:v>
                </c:pt>
                <c:pt idx="17">
                  <c:v>27.617937025642746</c:v>
                </c:pt>
                <c:pt idx="18">
                  <c:v>28.262763724865014</c:v>
                </c:pt>
                <c:pt idx="19">
                  <c:v>27.168663076873834</c:v>
                </c:pt>
                <c:pt idx="20">
                  <c:v>27.800827949397249</c:v>
                </c:pt>
                <c:pt idx="21">
                  <c:v>28.003362770058445</c:v>
                </c:pt>
                <c:pt idx="22">
                  <c:v>27.748179022688905</c:v>
                </c:pt>
                <c:pt idx="23">
                  <c:v>28.292755843902849</c:v>
                </c:pt>
                <c:pt idx="24">
                  <c:v>28.764059166744726</c:v>
                </c:pt>
                <c:pt idx="25">
                  <c:v>29.159915802671055</c:v>
                </c:pt>
                <c:pt idx="26">
                  <c:v>29.537058168272495</c:v>
                </c:pt>
                <c:pt idx="27">
                  <c:v>29.643673478186717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3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Gini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12344378827646545"/>
          <c:y val="0.720433799941674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6.1'!$J$5</c:f>
              <c:strCache>
                <c:ptCount val="1"/>
                <c:pt idx="0">
                  <c:v>Erhvervsindkomst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6.1'!$I$6:$I$31</c:f>
              <c:strCache>
                <c:ptCount val="26"/>
                <c:pt idx="0">
                  <c:v>1990-92</c:v>
                </c:pt>
                <c:pt idx="1">
                  <c:v>1991-93</c:v>
                </c:pt>
                <c:pt idx="2">
                  <c:v>1992-94</c:v>
                </c:pt>
                <c:pt idx="3">
                  <c:v>1993-95</c:v>
                </c:pt>
                <c:pt idx="4">
                  <c:v>1994-96</c:v>
                </c:pt>
                <c:pt idx="5">
                  <c:v>1995-97</c:v>
                </c:pt>
                <c:pt idx="6">
                  <c:v>1996-98</c:v>
                </c:pt>
                <c:pt idx="7">
                  <c:v>1997-99</c:v>
                </c:pt>
                <c:pt idx="8">
                  <c:v>1998-00</c:v>
                </c:pt>
                <c:pt idx="9">
                  <c:v>1999-01</c:v>
                </c:pt>
                <c:pt idx="10">
                  <c:v>2000-02</c:v>
                </c:pt>
                <c:pt idx="11">
                  <c:v>2001-03</c:v>
                </c:pt>
                <c:pt idx="12">
                  <c:v>2002-04</c:v>
                </c:pt>
                <c:pt idx="13">
                  <c:v>2003-05</c:v>
                </c:pt>
                <c:pt idx="14">
                  <c:v>2004-06</c:v>
                </c:pt>
                <c:pt idx="15">
                  <c:v>2005-07</c:v>
                </c:pt>
                <c:pt idx="16">
                  <c:v>2006-08</c:v>
                </c:pt>
                <c:pt idx="17">
                  <c:v>2007-09</c:v>
                </c:pt>
                <c:pt idx="18">
                  <c:v>2008-10</c:v>
                </c:pt>
                <c:pt idx="19">
                  <c:v>2009-11</c:v>
                </c:pt>
                <c:pt idx="20">
                  <c:v>2010-12</c:v>
                </c:pt>
                <c:pt idx="21">
                  <c:v>2011-13</c:v>
                </c:pt>
                <c:pt idx="22">
                  <c:v>2012-14</c:v>
                </c:pt>
                <c:pt idx="23">
                  <c:v>2013-15</c:v>
                </c:pt>
                <c:pt idx="24">
                  <c:v>2014-16</c:v>
                </c:pt>
                <c:pt idx="25">
                  <c:v>2015-17</c:v>
                </c:pt>
              </c:strCache>
            </c:strRef>
          </c:cat>
          <c:val>
            <c:numRef>
              <c:f>'Figur 6.1'!$J$6:$J$31</c:f>
              <c:numCache>
                <c:formatCode>0.0</c:formatCode>
                <c:ptCount val="26"/>
                <c:pt idx="0">
                  <c:v>48.578883159664066</c:v>
                </c:pt>
                <c:pt idx="1">
                  <c:v>49.196212389777386</c:v>
                </c:pt>
                <c:pt idx="2">
                  <c:v>49.376073399781383</c:v>
                </c:pt>
                <c:pt idx="3">
                  <c:v>49.33943652546666</c:v>
                </c:pt>
                <c:pt idx="4">
                  <c:v>49.265351766142366</c:v>
                </c:pt>
                <c:pt idx="5">
                  <c:v>49.082693399210001</c:v>
                </c:pt>
                <c:pt idx="6">
                  <c:v>48.923771721887015</c:v>
                </c:pt>
                <c:pt idx="7">
                  <c:v>48.756108326391882</c:v>
                </c:pt>
                <c:pt idx="8">
                  <c:v>48.655597621655481</c:v>
                </c:pt>
                <c:pt idx="9">
                  <c:v>48.58588833792458</c:v>
                </c:pt>
                <c:pt idx="10">
                  <c:v>48.652763338594475</c:v>
                </c:pt>
                <c:pt idx="11">
                  <c:v>48.884315464617927</c:v>
                </c:pt>
                <c:pt idx="12">
                  <c:v>49.22871214495467</c:v>
                </c:pt>
                <c:pt idx="13">
                  <c:v>49.491443169799005</c:v>
                </c:pt>
                <c:pt idx="14">
                  <c:v>49.496839373037879</c:v>
                </c:pt>
                <c:pt idx="15">
                  <c:v>49.407023996008817</c:v>
                </c:pt>
                <c:pt idx="16">
                  <c:v>49.530216883124737</c:v>
                </c:pt>
                <c:pt idx="17">
                  <c:v>49.902972056136313</c:v>
                </c:pt>
                <c:pt idx="18">
                  <c:v>50.821542482774106</c:v>
                </c:pt>
                <c:pt idx="19">
                  <c:v>51.519406481513961</c:v>
                </c:pt>
                <c:pt idx="20">
                  <c:v>52.159151344491924</c:v>
                </c:pt>
                <c:pt idx="21">
                  <c:v>52.417216176960416</c:v>
                </c:pt>
                <c:pt idx="22">
                  <c:v>52.786660813910792</c:v>
                </c:pt>
                <c:pt idx="23">
                  <c:v>53.05455466492424</c:v>
                </c:pt>
                <c:pt idx="24">
                  <c:v>53.352003922094447</c:v>
                </c:pt>
                <c:pt idx="25">
                  <c:v>53.315503319490318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6.1'!$K$5</c:f>
              <c:strCache>
                <c:ptCount val="1"/>
                <c:pt idx="0">
                  <c:v>Egen bruttoindkomst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6.1'!$I$6:$I$31</c:f>
              <c:strCache>
                <c:ptCount val="26"/>
                <c:pt idx="0">
                  <c:v>1990-92</c:v>
                </c:pt>
                <c:pt idx="1">
                  <c:v>1991-93</c:v>
                </c:pt>
                <c:pt idx="2">
                  <c:v>1992-94</c:v>
                </c:pt>
                <c:pt idx="3">
                  <c:v>1993-95</c:v>
                </c:pt>
                <c:pt idx="4">
                  <c:v>1994-96</c:v>
                </c:pt>
                <c:pt idx="5">
                  <c:v>1995-97</c:v>
                </c:pt>
                <c:pt idx="6">
                  <c:v>1996-98</c:v>
                </c:pt>
                <c:pt idx="7">
                  <c:v>1997-99</c:v>
                </c:pt>
                <c:pt idx="8">
                  <c:v>1998-00</c:v>
                </c:pt>
                <c:pt idx="9">
                  <c:v>1999-01</c:v>
                </c:pt>
                <c:pt idx="10">
                  <c:v>2000-02</c:v>
                </c:pt>
                <c:pt idx="11">
                  <c:v>2001-03</c:v>
                </c:pt>
                <c:pt idx="12">
                  <c:v>2002-04</c:v>
                </c:pt>
                <c:pt idx="13">
                  <c:v>2003-05</c:v>
                </c:pt>
                <c:pt idx="14">
                  <c:v>2004-06</c:v>
                </c:pt>
                <c:pt idx="15">
                  <c:v>2005-07</c:v>
                </c:pt>
                <c:pt idx="16">
                  <c:v>2006-08</c:v>
                </c:pt>
                <c:pt idx="17">
                  <c:v>2007-09</c:v>
                </c:pt>
                <c:pt idx="18">
                  <c:v>2008-10</c:v>
                </c:pt>
                <c:pt idx="19">
                  <c:v>2009-11</c:v>
                </c:pt>
                <c:pt idx="20">
                  <c:v>2010-12</c:v>
                </c:pt>
                <c:pt idx="21">
                  <c:v>2011-13</c:v>
                </c:pt>
                <c:pt idx="22">
                  <c:v>2012-14</c:v>
                </c:pt>
                <c:pt idx="23">
                  <c:v>2013-15</c:v>
                </c:pt>
                <c:pt idx="24">
                  <c:v>2014-16</c:v>
                </c:pt>
                <c:pt idx="25">
                  <c:v>2015-17</c:v>
                </c:pt>
              </c:strCache>
            </c:strRef>
          </c:cat>
          <c:val>
            <c:numRef>
              <c:f>'Figur 6.1'!$K$6:$K$31</c:f>
              <c:numCache>
                <c:formatCode>0.0</c:formatCode>
                <c:ptCount val="26"/>
                <c:pt idx="0">
                  <c:v>43.50051347565087</c:v>
                </c:pt>
                <c:pt idx="1">
                  <c:v>43.912560161126095</c:v>
                </c:pt>
                <c:pt idx="2">
                  <c:v>44.268127977587099</c:v>
                </c:pt>
                <c:pt idx="3">
                  <c:v>44.420269385473112</c:v>
                </c:pt>
                <c:pt idx="4">
                  <c:v>44.503863625041284</c:v>
                </c:pt>
                <c:pt idx="5">
                  <c:v>44.443769129039637</c:v>
                </c:pt>
                <c:pt idx="6">
                  <c:v>44.32969904132112</c:v>
                </c:pt>
                <c:pt idx="7">
                  <c:v>44.217773903053015</c:v>
                </c:pt>
                <c:pt idx="8">
                  <c:v>44.20343831800794</c:v>
                </c:pt>
                <c:pt idx="9">
                  <c:v>44.173629152174847</c:v>
                </c:pt>
                <c:pt idx="10">
                  <c:v>44.11099245501152</c:v>
                </c:pt>
                <c:pt idx="11">
                  <c:v>44.019876942002341</c:v>
                </c:pt>
                <c:pt idx="12">
                  <c:v>44.166077021561321</c:v>
                </c:pt>
                <c:pt idx="13">
                  <c:v>44.41101899548017</c:v>
                </c:pt>
                <c:pt idx="14">
                  <c:v>44.510993799917934</c:v>
                </c:pt>
                <c:pt idx="15">
                  <c:v>44.601424793555964</c:v>
                </c:pt>
                <c:pt idx="16">
                  <c:v>44.568526319956092</c:v>
                </c:pt>
                <c:pt idx="17">
                  <c:v>44.642856627815497</c:v>
                </c:pt>
                <c:pt idx="18">
                  <c:v>45.13021114336027</c:v>
                </c:pt>
                <c:pt idx="19">
                  <c:v>45.52199094862771</c:v>
                </c:pt>
                <c:pt idx="20">
                  <c:v>46.003105135218973</c:v>
                </c:pt>
                <c:pt idx="21">
                  <c:v>46.160747175645525</c:v>
                </c:pt>
                <c:pt idx="22">
                  <c:v>46.414307852418411</c:v>
                </c:pt>
                <c:pt idx="23">
                  <c:v>46.688839261387905</c:v>
                </c:pt>
                <c:pt idx="24">
                  <c:v>46.812535483345471</c:v>
                </c:pt>
                <c:pt idx="25">
                  <c:v>46.763604467455835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6.1'!$L$5</c:f>
              <c:strCache>
                <c:ptCount val="1"/>
                <c:pt idx="0">
                  <c:v>Samlet bruttoindkomst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f>'Figur 6.1'!$I$6:$I$31</c:f>
              <c:strCache>
                <c:ptCount val="26"/>
                <c:pt idx="0">
                  <c:v>1990-92</c:v>
                </c:pt>
                <c:pt idx="1">
                  <c:v>1991-93</c:v>
                </c:pt>
                <c:pt idx="2">
                  <c:v>1992-94</c:v>
                </c:pt>
                <c:pt idx="3">
                  <c:v>1993-95</c:v>
                </c:pt>
                <c:pt idx="4">
                  <c:v>1994-96</c:v>
                </c:pt>
                <c:pt idx="5">
                  <c:v>1995-97</c:v>
                </c:pt>
                <c:pt idx="6">
                  <c:v>1996-98</c:v>
                </c:pt>
                <c:pt idx="7">
                  <c:v>1997-99</c:v>
                </c:pt>
                <c:pt idx="8">
                  <c:v>1998-00</c:v>
                </c:pt>
                <c:pt idx="9">
                  <c:v>1999-01</c:v>
                </c:pt>
                <c:pt idx="10">
                  <c:v>2000-02</c:v>
                </c:pt>
                <c:pt idx="11">
                  <c:v>2001-03</c:v>
                </c:pt>
                <c:pt idx="12">
                  <c:v>2002-04</c:v>
                </c:pt>
                <c:pt idx="13">
                  <c:v>2003-05</c:v>
                </c:pt>
                <c:pt idx="14">
                  <c:v>2004-06</c:v>
                </c:pt>
                <c:pt idx="15">
                  <c:v>2005-07</c:v>
                </c:pt>
                <c:pt idx="16">
                  <c:v>2006-08</c:v>
                </c:pt>
                <c:pt idx="17">
                  <c:v>2007-09</c:v>
                </c:pt>
                <c:pt idx="18">
                  <c:v>2008-10</c:v>
                </c:pt>
                <c:pt idx="19">
                  <c:v>2009-11</c:v>
                </c:pt>
                <c:pt idx="20">
                  <c:v>2010-12</c:v>
                </c:pt>
                <c:pt idx="21">
                  <c:v>2011-13</c:v>
                </c:pt>
                <c:pt idx="22">
                  <c:v>2012-14</c:v>
                </c:pt>
                <c:pt idx="23">
                  <c:v>2013-15</c:v>
                </c:pt>
                <c:pt idx="24">
                  <c:v>2014-16</c:v>
                </c:pt>
                <c:pt idx="25">
                  <c:v>2015-17</c:v>
                </c:pt>
              </c:strCache>
            </c:strRef>
          </c:cat>
          <c:val>
            <c:numRef>
              <c:f>'Figur 6.1'!$L$6:$L$31</c:f>
              <c:numCache>
                <c:formatCode>0.0</c:formatCode>
                <c:ptCount val="26"/>
                <c:pt idx="0">
                  <c:v>27.781349659849724</c:v>
                </c:pt>
                <c:pt idx="1">
                  <c:v>27.842498408980415</c:v>
                </c:pt>
                <c:pt idx="2">
                  <c:v>27.341903383100764</c:v>
                </c:pt>
                <c:pt idx="3">
                  <c:v>26.819123303543897</c:v>
                </c:pt>
                <c:pt idx="4">
                  <c:v>26.358436373643922</c:v>
                </c:pt>
                <c:pt idx="5">
                  <c:v>26.68841982432939</c:v>
                </c:pt>
                <c:pt idx="6">
                  <c:v>27.170945775898453</c:v>
                </c:pt>
                <c:pt idx="7">
                  <c:v>27.61680329414034</c:v>
                </c:pt>
                <c:pt idx="8">
                  <c:v>28.005581933314605</c:v>
                </c:pt>
                <c:pt idx="9">
                  <c:v>28.228670742482386</c:v>
                </c:pt>
                <c:pt idx="10">
                  <c:v>28.274042606094842</c:v>
                </c:pt>
                <c:pt idx="11">
                  <c:v>28.101265666511054</c:v>
                </c:pt>
                <c:pt idx="12">
                  <c:v>28.110926093472798</c:v>
                </c:pt>
                <c:pt idx="13">
                  <c:v>28.383037851288044</c:v>
                </c:pt>
                <c:pt idx="14">
                  <c:v>28.882314765552081</c:v>
                </c:pt>
                <c:pt idx="15">
                  <c:v>29.473254373099849</c:v>
                </c:pt>
                <c:pt idx="16">
                  <c:v>29.763871184491713</c:v>
                </c:pt>
                <c:pt idx="17">
                  <c:v>29.647773187341464</c:v>
                </c:pt>
                <c:pt idx="18">
                  <c:v>29.667929394821108</c:v>
                </c:pt>
                <c:pt idx="19">
                  <c:v>29.637731246688283</c:v>
                </c:pt>
                <c:pt idx="20">
                  <c:v>29.974829919597447</c:v>
                </c:pt>
                <c:pt idx="21">
                  <c:v>30.133692837391447</c:v>
                </c:pt>
                <c:pt idx="22">
                  <c:v>30.461637868274334</c:v>
                </c:pt>
                <c:pt idx="23">
                  <c:v>30.987163625565252</c:v>
                </c:pt>
                <c:pt idx="24">
                  <c:v>31.4295855665207</c:v>
                </c:pt>
                <c:pt idx="25">
                  <c:v>31.758403457995389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ser>
          <c:idx val="3"/>
          <c:order val="3"/>
          <c:tx>
            <c:strRef>
              <c:f>'Figur 6.1'!$M$5</c:f>
              <c:strCache>
                <c:ptCount val="1"/>
                <c:pt idx="0">
                  <c:v>Disponibel indkomst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strRef>
              <c:f>'Figur 6.1'!$I$6:$I$31</c:f>
              <c:strCache>
                <c:ptCount val="26"/>
                <c:pt idx="0">
                  <c:v>1990-92</c:v>
                </c:pt>
                <c:pt idx="1">
                  <c:v>1991-93</c:v>
                </c:pt>
                <c:pt idx="2">
                  <c:v>1992-94</c:v>
                </c:pt>
                <c:pt idx="3">
                  <c:v>1993-95</c:v>
                </c:pt>
                <c:pt idx="4">
                  <c:v>1994-96</c:v>
                </c:pt>
                <c:pt idx="5">
                  <c:v>1995-97</c:v>
                </c:pt>
                <c:pt idx="6">
                  <c:v>1996-98</c:v>
                </c:pt>
                <c:pt idx="7">
                  <c:v>1997-99</c:v>
                </c:pt>
                <c:pt idx="8">
                  <c:v>1998-00</c:v>
                </c:pt>
                <c:pt idx="9">
                  <c:v>1999-01</c:v>
                </c:pt>
                <c:pt idx="10">
                  <c:v>2000-02</c:v>
                </c:pt>
                <c:pt idx="11">
                  <c:v>2001-03</c:v>
                </c:pt>
                <c:pt idx="12">
                  <c:v>2002-04</c:v>
                </c:pt>
                <c:pt idx="13">
                  <c:v>2003-05</c:v>
                </c:pt>
                <c:pt idx="14">
                  <c:v>2004-06</c:v>
                </c:pt>
                <c:pt idx="15">
                  <c:v>2005-07</c:v>
                </c:pt>
                <c:pt idx="16">
                  <c:v>2006-08</c:v>
                </c:pt>
                <c:pt idx="17">
                  <c:v>2007-09</c:v>
                </c:pt>
                <c:pt idx="18">
                  <c:v>2008-10</c:v>
                </c:pt>
                <c:pt idx="19">
                  <c:v>2009-11</c:v>
                </c:pt>
                <c:pt idx="20">
                  <c:v>2010-12</c:v>
                </c:pt>
                <c:pt idx="21">
                  <c:v>2011-13</c:v>
                </c:pt>
                <c:pt idx="22">
                  <c:v>2012-14</c:v>
                </c:pt>
                <c:pt idx="23">
                  <c:v>2013-15</c:v>
                </c:pt>
                <c:pt idx="24">
                  <c:v>2014-16</c:v>
                </c:pt>
                <c:pt idx="25">
                  <c:v>2015-17</c:v>
                </c:pt>
              </c:strCache>
            </c:strRef>
          </c:cat>
          <c:val>
            <c:numRef>
              <c:f>'Figur 6.1'!$M$6:$M$31</c:f>
              <c:numCache>
                <c:formatCode>0.0</c:formatCode>
                <c:ptCount val="26"/>
                <c:pt idx="0">
                  <c:v>21.642527370300208</c:v>
                </c:pt>
                <c:pt idx="1">
                  <c:v>21.823178250326649</c:v>
                </c:pt>
                <c:pt idx="2">
                  <c:v>21.994377820996981</c:v>
                </c:pt>
                <c:pt idx="3">
                  <c:v>22.089326320926506</c:v>
                </c:pt>
                <c:pt idx="4">
                  <c:v>22.239725901826858</c:v>
                </c:pt>
                <c:pt idx="5">
                  <c:v>22.566198897485286</c:v>
                </c:pt>
                <c:pt idx="6">
                  <c:v>23.038670704508803</c:v>
                </c:pt>
                <c:pt idx="7">
                  <c:v>23.323539604389868</c:v>
                </c:pt>
                <c:pt idx="8">
                  <c:v>23.554268799556784</c:v>
                </c:pt>
                <c:pt idx="9">
                  <c:v>23.706214480213937</c:v>
                </c:pt>
                <c:pt idx="10">
                  <c:v>23.786547072674811</c:v>
                </c:pt>
                <c:pt idx="11">
                  <c:v>23.687770286857873</c:v>
                </c:pt>
                <c:pt idx="12">
                  <c:v>23.849345663737228</c:v>
                </c:pt>
                <c:pt idx="13">
                  <c:v>24.358160986960979</c:v>
                </c:pt>
                <c:pt idx="14">
                  <c:v>25.065398245309321</c:v>
                </c:pt>
                <c:pt idx="15">
                  <c:v>25.71093505837171</c:v>
                </c:pt>
                <c:pt idx="16">
                  <c:v>26.114538838813246</c:v>
                </c:pt>
                <c:pt idx="17">
                  <c:v>26.148237081833773</c:v>
                </c:pt>
                <c:pt idx="18">
                  <c:v>26.332154798614511</c:v>
                </c:pt>
                <c:pt idx="19">
                  <c:v>26.380071186855027</c:v>
                </c:pt>
                <c:pt idx="20">
                  <c:v>26.778196158442451</c:v>
                </c:pt>
                <c:pt idx="21">
                  <c:v>26.978078362997859</c:v>
                </c:pt>
                <c:pt idx="22">
                  <c:v>27.360551712080895</c:v>
                </c:pt>
                <c:pt idx="23">
                  <c:v>27.867511623695592</c:v>
                </c:pt>
                <c:pt idx="24">
                  <c:v>28.268768540571109</c:v>
                </c:pt>
                <c:pt idx="25">
                  <c:v>28.583322775386478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3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Gini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20955489938757654"/>
          <c:y val="0.72969305920093319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6.2'!$B$5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6.2'!$A$6:$A$28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6.2'!$B$6:$B$28</c:f>
              <c:numCache>
                <c:formatCode>General</c:formatCode>
                <c:ptCount val="23"/>
                <c:pt idx="0">
                  <c:v>21.6</c:v>
                </c:pt>
                <c:pt idx="1">
                  <c:v>21.5</c:v>
                </c:pt>
                <c:pt idx="2">
                  <c:v>21.6</c:v>
                </c:pt>
                <c:pt idx="3">
                  <c:v>22.400000000000002</c:v>
                </c:pt>
                <c:pt idx="4">
                  <c:v>22.400000000000002</c:v>
                </c:pt>
                <c:pt idx="5">
                  <c:v>22.8</c:v>
                </c:pt>
                <c:pt idx="6">
                  <c:v>22.7</c:v>
                </c:pt>
                <c:pt idx="11">
                  <c:v>23.200000000000003</c:v>
                </c:pt>
                <c:pt idx="12">
                  <c:v>23.9</c:v>
                </c:pt>
                <c:pt idx="13">
                  <c:v>24.6</c:v>
                </c:pt>
                <c:pt idx="14">
                  <c:v>24.2</c:v>
                </c:pt>
                <c:pt idx="15">
                  <c:v>23.799999999999997</c:v>
                </c:pt>
                <c:pt idx="16">
                  <c:v>25.2</c:v>
                </c:pt>
                <c:pt idx="17">
                  <c:v>25.3</c:v>
                </c:pt>
                <c:pt idx="18">
                  <c:v>24.9</c:v>
                </c:pt>
                <c:pt idx="19">
                  <c:v>25.4</c:v>
                </c:pt>
                <c:pt idx="20">
                  <c:v>25.6</c:v>
                </c:pt>
                <c:pt idx="21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F-49BB-8FAF-AA069ABAC330}"/>
            </c:ext>
          </c:extLst>
        </c:ser>
        <c:ser>
          <c:idx val="1"/>
          <c:order val="1"/>
          <c:tx>
            <c:strRef>
              <c:f>'Figur 6.2'!$C$5</c:f>
              <c:strCache>
                <c:ptCount val="1"/>
                <c:pt idx="0">
                  <c:v>Sverige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5-C13F-49BB-8FAF-AA069ABAC330}"/>
              </c:ext>
            </c:extLst>
          </c:dPt>
          <c:dPt>
            <c:idx val="6"/>
            <c:marker>
              <c:symbol val="circle"/>
              <c:size val="5"/>
            </c:marker>
            <c:bubble3D val="0"/>
            <c:spPr>
              <a:ln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C13F-49BB-8FAF-AA069ABAC330}"/>
              </c:ext>
            </c:extLst>
          </c:dPt>
          <c:dPt>
            <c:idx val="10"/>
            <c:marker>
              <c:symbol val="circle"/>
              <c:size val="5"/>
            </c:marker>
            <c:bubble3D val="0"/>
            <c:spPr>
              <a:ln>
                <a:solidFill>
                  <a:sysClr val="windowText" lastClr="0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C13F-49BB-8FAF-AA069ABAC330}"/>
              </c:ext>
            </c:extLst>
          </c:dPt>
          <c:dPt>
            <c:idx val="14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C13F-49BB-8FAF-AA069ABAC330}"/>
              </c:ext>
            </c:extLst>
          </c:dPt>
          <c:cat>
            <c:numRef>
              <c:f>'Figur 6.2'!$A$6:$A$28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6.2'!$C$6:$C$28</c:f>
              <c:numCache>
                <c:formatCode>General</c:formatCode>
                <c:ptCount val="23"/>
                <c:pt idx="1">
                  <c:v>21.099999999999998</c:v>
                </c:pt>
                <c:pt idx="6">
                  <c:v>24.3</c:v>
                </c:pt>
                <c:pt idx="10">
                  <c:v>23.400000000000002</c:v>
                </c:pt>
                <c:pt idx="14">
                  <c:v>25.900000000000002</c:v>
                </c:pt>
                <c:pt idx="15">
                  <c:v>26.900000000000002</c:v>
                </c:pt>
                <c:pt idx="16">
                  <c:v>26.900000000000002</c:v>
                </c:pt>
                <c:pt idx="17">
                  <c:v>27.3</c:v>
                </c:pt>
                <c:pt idx="19">
                  <c:v>26.8</c:v>
                </c:pt>
                <c:pt idx="20">
                  <c:v>27.400000000000002</c:v>
                </c:pt>
                <c:pt idx="21">
                  <c:v>27.800000000000004</c:v>
                </c:pt>
                <c:pt idx="22">
                  <c:v>28.199999999999996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3F-49BB-8FAF-AA069ABAC330}"/>
            </c:ext>
          </c:extLst>
        </c:ser>
        <c:ser>
          <c:idx val="2"/>
          <c:order val="2"/>
          <c:tx>
            <c:strRef>
              <c:f>'Figur 6.2'!$D$5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F-49BB-8FAF-AA069ABAC330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6-C13F-49BB-8FAF-AA069ABAC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23-402F-98E4-C6AFCC0E438C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spPr>
              <a:ln w="19050">
                <a:solidFill>
                  <a:srgbClr val="0076A8"/>
                </a:solidFill>
                <a:prstDash val="dash"/>
                <a:round/>
              </a:ln>
            </c:spPr>
            <c:extLst>
              <c:ext xmlns:c16="http://schemas.microsoft.com/office/drawing/2014/chart" uri="{C3380CC4-5D6E-409C-BE32-E72D297353CC}">
                <c16:uniqueId val="{00000018-C13F-49BB-8FAF-AA069ABAC330}"/>
              </c:ext>
            </c:extLst>
          </c:dPt>
          <c:dPt>
            <c:idx val="14"/>
            <c:bubble3D val="0"/>
            <c:spPr>
              <a:ln>
                <a:solidFill>
                  <a:srgbClr val="0076A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1A-C13F-49BB-8FAF-AA069ABAC33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36-C13F-49BB-8FAF-AA069ABAC330}"/>
              </c:ext>
            </c:extLst>
          </c:dPt>
          <c:cat>
            <c:numRef>
              <c:f>'Figur 6.2'!$A$6:$A$28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6.2'!$D$6:$D$28</c:f>
              <c:numCache>
                <c:formatCode>General</c:formatCode>
                <c:ptCount val="23"/>
                <c:pt idx="1">
                  <c:v>24.3</c:v>
                </c:pt>
                <c:pt idx="6">
                  <c:v>26.1</c:v>
                </c:pt>
                <c:pt idx="10">
                  <c:v>27.6</c:v>
                </c:pt>
                <c:pt idx="14">
                  <c:v>25</c:v>
                </c:pt>
                <c:pt idx="15">
                  <c:v>24.5</c:v>
                </c:pt>
                <c:pt idx="16">
                  <c:v>24.9</c:v>
                </c:pt>
                <c:pt idx="17">
                  <c:v>25</c:v>
                </c:pt>
                <c:pt idx="18">
                  <c:v>25.3</c:v>
                </c:pt>
                <c:pt idx="19">
                  <c:v>25.2</c:v>
                </c:pt>
                <c:pt idx="20">
                  <c:v>25.7</c:v>
                </c:pt>
                <c:pt idx="21">
                  <c:v>27.200000000000003</c:v>
                </c:pt>
                <c:pt idx="22">
                  <c:v>26.200000000000003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13F-49BB-8FAF-AA069ABAC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457864"/>
        <c:crosses val="autoZero"/>
        <c:auto val="1"/>
        <c:lblAlgn val="ctr"/>
        <c:lblOffset val="100"/>
        <c:tickLblSkip val="3"/>
        <c:noMultiLvlLbl val="0"/>
      </c:catAx>
      <c:valAx>
        <c:axId val="347457864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da-DK"/>
                  <a:t>Gini, pct.</a:t>
                </a:r>
              </a:p>
            </c:rich>
          </c:tx>
          <c:layout>
            <c:manualLayout>
              <c:xMode val="edge"/>
              <c:yMode val="edge"/>
              <c:x val="2.0986204666928847E-3"/>
              <c:y val="5.7381649693659408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7.3890259425726287E-2"/>
          <c:y val="0.10671635796415128"/>
          <c:w val="0.15895914298266361"/>
          <c:h val="0.20506253444298111"/>
        </c:manualLayout>
      </c:layout>
      <c:overlay val="0"/>
      <c:spPr>
        <a:noFill/>
      </c:spPr>
    </c:legend>
    <c:plotVisOnly val="1"/>
    <c:dispBlanksAs val="span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6.2'!$J$5</c:f>
              <c:strCache>
                <c:ptCount val="1"/>
                <c:pt idx="0">
                  <c:v>Tyskland</c:v>
                </c:pt>
              </c:strCache>
            </c:strRef>
          </c:tx>
          <c:spPr>
            <a:ln w="19050">
              <a:solidFill>
                <a:srgbClr val="86BC25"/>
              </a:solidFill>
            </a:ln>
          </c:spPr>
          <c:marker>
            <c:symbol val="none"/>
          </c:marker>
          <c:dPt>
            <c:idx val="18"/>
            <c:bubble3D val="0"/>
            <c:spPr>
              <a:ln w="19050">
                <a:solidFill>
                  <a:srgbClr val="86BC25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BE-4D0F-BC0E-E5F4F688B895}"/>
              </c:ext>
            </c:extLst>
          </c:dPt>
          <c:cat>
            <c:numRef>
              <c:f>'Figur 6.2'!$I$6:$I$28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6.2'!$J$6:$J$28</c:f>
              <c:numCache>
                <c:formatCode>General</c:formatCode>
                <c:ptCount val="23"/>
                <c:pt idx="0">
                  <c:v>26.8</c:v>
                </c:pt>
                <c:pt idx="1">
                  <c:v>26.6</c:v>
                </c:pt>
                <c:pt idx="2">
                  <c:v>26</c:v>
                </c:pt>
                <c:pt idx="3">
                  <c:v>25.900000000000002</c:v>
                </c:pt>
                <c:pt idx="4">
                  <c:v>25.900000000000002</c:v>
                </c:pt>
                <c:pt idx="5">
                  <c:v>25.900000000000002</c:v>
                </c:pt>
                <c:pt idx="6">
                  <c:v>26.400000000000002</c:v>
                </c:pt>
                <c:pt idx="7">
                  <c:v>27</c:v>
                </c:pt>
                <c:pt idx="8">
                  <c:v>28.000000000000004</c:v>
                </c:pt>
                <c:pt idx="9">
                  <c:v>28.199999999999996</c:v>
                </c:pt>
                <c:pt idx="10">
                  <c:v>28.499999999999996</c:v>
                </c:pt>
                <c:pt idx="11">
                  <c:v>29.7</c:v>
                </c:pt>
                <c:pt idx="12">
                  <c:v>28.999999999999996</c:v>
                </c:pt>
                <c:pt idx="13">
                  <c:v>29.5</c:v>
                </c:pt>
                <c:pt idx="14">
                  <c:v>28.7</c:v>
                </c:pt>
                <c:pt idx="15">
                  <c:v>28.799999999999997</c:v>
                </c:pt>
                <c:pt idx="16">
                  <c:v>28.599999999999998</c:v>
                </c:pt>
                <c:pt idx="17">
                  <c:v>29.299999999999997</c:v>
                </c:pt>
                <c:pt idx="18">
                  <c:v>28.9</c:v>
                </c:pt>
                <c:pt idx="19">
                  <c:v>29.2</c:v>
                </c:pt>
                <c:pt idx="20">
                  <c:v>28.9</c:v>
                </c:pt>
                <c:pt idx="21">
                  <c:v>29.299999999999997</c:v>
                </c:pt>
                <c:pt idx="22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E-4D0F-BC0E-E5F4F688B895}"/>
            </c:ext>
          </c:extLst>
        </c:ser>
        <c:ser>
          <c:idx val="1"/>
          <c:order val="1"/>
          <c:tx>
            <c:strRef>
              <c:f>'Figur 6.2'!$K$5</c:f>
              <c:strCache>
                <c:ptCount val="1"/>
                <c:pt idx="0">
                  <c:v>Frankrig</c:v>
                </c:pt>
              </c:strCache>
            </c:strRef>
          </c:tx>
          <c:spPr>
            <a:ln w="19050">
              <a:solidFill>
                <a:srgbClr val="2C5234"/>
              </a:solidFill>
            </a:ln>
          </c:spPr>
          <c:marker>
            <c:symbol val="none"/>
          </c:marker>
          <c:dPt>
            <c:idx val="18"/>
            <c:bubble3D val="0"/>
            <c:spPr>
              <a:ln w="19050">
                <a:solidFill>
                  <a:srgbClr val="2C523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BE-4D0F-BC0E-E5F4F688B895}"/>
              </c:ext>
            </c:extLst>
          </c:dPt>
          <c:cat>
            <c:numRef>
              <c:f>'Figur 6.2'!$I$6:$I$28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6.2'!$K$6:$K$28</c:f>
              <c:numCache>
                <c:formatCode>General</c:formatCode>
                <c:ptCount val="23"/>
                <c:pt idx="2">
                  <c:v>27.700000000000003</c:v>
                </c:pt>
                <c:pt idx="3">
                  <c:v>27.800000000000004</c:v>
                </c:pt>
                <c:pt idx="4">
                  <c:v>27.6</c:v>
                </c:pt>
                <c:pt idx="5">
                  <c:v>28.4</c:v>
                </c:pt>
                <c:pt idx="6">
                  <c:v>28.7</c:v>
                </c:pt>
                <c:pt idx="7">
                  <c:v>28.7</c:v>
                </c:pt>
                <c:pt idx="8">
                  <c:v>28.4</c:v>
                </c:pt>
                <c:pt idx="9">
                  <c:v>28.199999999999996</c:v>
                </c:pt>
                <c:pt idx="10">
                  <c:v>28.299999999999997</c:v>
                </c:pt>
                <c:pt idx="11">
                  <c:v>28.799999999999997</c:v>
                </c:pt>
                <c:pt idx="12">
                  <c:v>29.299999999999997</c:v>
                </c:pt>
                <c:pt idx="13">
                  <c:v>29.2</c:v>
                </c:pt>
                <c:pt idx="14">
                  <c:v>29.299999999999997</c:v>
                </c:pt>
                <c:pt idx="15">
                  <c:v>29.299999999999997</c:v>
                </c:pt>
                <c:pt idx="16">
                  <c:v>30.3</c:v>
                </c:pt>
                <c:pt idx="17">
                  <c:v>30.9</c:v>
                </c:pt>
                <c:pt idx="18">
                  <c:v>30.5</c:v>
                </c:pt>
                <c:pt idx="19">
                  <c:v>29.099999999999998</c:v>
                </c:pt>
                <c:pt idx="20">
                  <c:v>29.299999999999997</c:v>
                </c:pt>
                <c:pt idx="21">
                  <c:v>29.5</c:v>
                </c:pt>
                <c:pt idx="22">
                  <c:v>29.099999999999998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E-4D0F-BC0E-E5F4F688B895}"/>
            </c:ext>
          </c:extLst>
        </c:ser>
        <c:ser>
          <c:idx val="2"/>
          <c:order val="2"/>
          <c:tx>
            <c:strRef>
              <c:f>'Figur 6.2'!$L$5</c:f>
              <c:strCache>
                <c:ptCount val="1"/>
                <c:pt idx="0">
                  <c:v>Holland</c:v>
                </c:pt>
              </c:strCache>
            </c:strRef>
          </c:tx>
          <c:spPr>
            <a:ln w="19050">
              <a:solidFill>
                <a:srgbClr val="0076A8"/>
              </a:solidFill>
            </a:ln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BE-4D0F-BC0E-E5F4F688B895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0076A8"/>
                </a:solidFill>
                <a:ln>
                  <a:solidFill>
                    <a:srgbClr val="0076A8"/>
                  </a:solidFill>
                </a:ln>
              </c:spPr>
            </c:marker>
            <c:bubble3D val="0"/>
            <c:spPr>
              <a:ln w="19050"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36BE-4D0F-BC0E-E5F4F688B895}"/>
              </c:ext>
            </c:extLst>
          </c:dPt>
          <c:dPt>
            <c:idx val="11"/>
            <c:bubble3D val="0"/>
            <c:spPr>
              <a:ln w="19050">
                <a:solidFill>
                  <a:srgbClr val="0076A8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36BE-4D0F-BC0E-E5F4F688B895}"/>
              </c:ext>
            </c:extLst>
          </c:dPt>
          <c:dPt>
            <c:idx val="18"/>
            <c:bubble3D val="0"/>
            <c:spPr>
              <a:ln w="19050">
                <a:solidFill>
                  <a:srgbClr val="0076A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6BE-4D0F-BC0E-E5F4F688B895}"/>
              </c:ext>
            </c:extLst>
          </c:dPt>
          <c:cat>
            <c:numRef>
              <c:f>'Figur 6.2'!$I$6:$I$28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6.2'!$L$6:$L$28</c:f>
              <c:numCache>
                <c:formatCode>General</c:formatCode>
                <c:ptCount val="23"/>
                <c:pt idx="1">
                  <c:v>29.7</c:v>
                </c:pt>
                <c:pt idx="6">
                  <c:v>29.2</c:v>
                </c:pt>
                <c:pt idx="11">
                  <c:v>28.4</c:v>
                </c:pt>
                <c:pt idx="12">
                  <c:v>28.000000000000004</c:v>
                </c:pt>
                <c:pt idx="13">
                  <c:v>29.5</c:v>
                </c:pt>
                <c:pt idx="14">
                  <c:v>28.599999999999998</c:v>
                </c:pt>
                <c:pt idx="15">
                  <c:v>28.299999999999997</c:v>
                </c:pt>
                <c:pt idx="16">
                  <c:v>28.299999999999997</c:v>
                </c:pt>
                <c:pt idx="17">
                  <c:v>28.9</c:v>
                </c:pt>
                <c:pt idx="18">
                  <c:v>28.799999999999997</c:v>
                </c:pt>
                <c:pt idx="19">
                  <c:v>28.7</c:v>
                </c:pt>
                <c:pt idx="20">
                  <c:v>30.3</c:v>
                </c:pt>
                <c:pt idx="21">
                  <c:v>28.799999999999997</c:v>
                </c:pt>
                <c:pt idx="22">
                  <c:v>28.499999999999996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BE-4D0F-BC0E-E5F4F688B895}"/>
            </c:ext>
          </c:extLst>
        </c:ser>
        <c:ser>
          <c:idx val="3"/>
          <c:order val="3"/>
          <c:tx>
            <c:strRef>
              <c:f>'Figur 6.2'!$M$5</c:f>
              <c:strCache>
                <c:ptCount val="1"/>
                <c:pt idx="0">
                  <c:v>Storbritannien</c:v>
                </c:pt>
              </c:strCache>
            </c:strRef>
          </c:tx>
          <c:spPr>
            <a:ln w="19050">
              <a:solidFill>
                <a:srgbClr val="6FC2B4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BC2B4"/>
                </a:solidFill>
                <a:ln>
                  <a:solidFill>
                    <a:srgbClr val="0BC2B4"/>
                  </a:solidFill>
                </a:ln>
              </c:spPr>
            </c:marker>
            <c:bubble3D val="0"/>
            <c:spPr>
              <a:ln w="19050">
                <a:solidFill>
                  <a:srgbClr val="0BC2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6BE-4D0F-BC0E-E5F4F688B895}"/>
              </c:ext>
            </c:extLst>
          </c:dPt>
          <c:dPt>
            <c:idx val="5"/>
            <c:bubble3D val="0"/>
            <c:spPr>
              <a:ln w="19050">
                <a:solidFill>
                  <a:srgbClr val="0BC2B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36BE-4D0F-BC0E-E5F4F688B895}"/>
              </c:ext>
            </c:extLst>
          </c:dPt>
          <c:dPt>
            <c:idx val="8"/>
            <c:bubble3D val="0"/>
            <c:spPr>
              <a:ln w="19050">
                <a:solidFill>
                  <a:srgbClr val="6FC2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6BE-4D0F-BC0E-E5F4F688B895}"/>
              </c:ext>
            </c:extLst>
          </c:dPt>
          <c:dPt>
            <c:idx val="18"/>
            <c:bubble3D val="0"/>
            <c:spPr>
              <a:ln w="19050">
                <a:solidFill>
                  <a:srgbClr val="6FC2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6BE-4D0F-BC0E-E5F4F688B895}"/>
              </c:ext>
            </c:extLst>
          </c:dPt>
          <c:cat>
            <c:numRef>
              <c:f>'Figur 6.2'!$I$6:$I$28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6.2'!$M$6:$M$28</c:f>
              <c:numCache>
                <c:formatCode>General</c:formatCode>
                <c:ptCount val="23"/>
                <c:pt idx="0">
                  <c:v>33.700000000000003</c:v>
                </c:pt>
                <c:pt idx="5">
                  <c:v>34</c:v>
                </c:pt>
                <c:pt idx="6">
                  <c:v>35.199999999999996</c:v>
                </c:pt>
                <c:pt idx="7">
                  <c:v>34</c:v>
                </c:pt>
                <c:pt idx="8">
                  <c:v>35.9</c:v>
                </c:pt>
                <c:pt idx="9">
                  <c:v>35.299999999999997</c:v>
                </c:pt>
                <c:pt idx="10">
                  <c:v>35.4</c:v>
                </c:pt>
                <c:pt idx="11">
                  <c:v>35.9</c:v>
                </c:pt>
                <c:pt idx="12">
                  <c:v>36.4</c:v>
                </c:pt>
                <c:pt idx="13">
                  <c:v>37.299999999999997</c:v>
                </c:pt>
                <c:pt idx="14">
                  <c:v>36.9</c:v>
                </c:pt>
                <c:pt idx="15">
                  <c:v>37.4</c:v>
                </c:pt>
                <c:pt idx="16">
                  <c:v>35.099999999999994</c:v>
                </c:pt>
                <c:pt idx="17">
                  <c:v>35.4</c:v>
                </c:pt>
                <c:pt idx="18">
                  <c:v>35.099999999999994</c:v>
                </c:pt>
                <c:pt idx="19">
                  <c:v>35.799999999999997</c:v>
                </c:pt>
                <c:pt idx="20">
                  <c:v>35.6</c:v>
                </c:pt>
                <c:pt idx="21">
                  <c:v>36</c:v>
                </c:pt>
                <c:pt idx="22">
                  <c:v>35.099999999999994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BE-4D0F-BC0E-E5F4F688B895}"/>
            </c:ext>
          </c:extLst>
        </c:ser>
        <c:ser>
          <c:idx val="4"/>
          <c:order val="4"/>
          <c:tx>
            <c:strRef>
              <c:f>'Figur 6.2'!$N$5</c:f>
              <c:strCache>
                <c:ptCount val="1"/>
                <c:pt idx="0">
                  <c:v>USA</c:v>
                </c:pt>
              </c:strCache>
            </c:strRef>
          </c:tx>
          <c:spPr>
            <a:ln w="19050">
              <a:solidFill>
                <a:srgbClr val="A7A8AA"/>
              </a:solidFill>
            </a:ln>
          </c:spPr>
          <c:marker>
            <c:symbol val="none"/>
          </c:marker>
          <c:dPt>
            <c:idx val="18"/>
            <c:bubble3D val="0"/>
            <c:spPr>
              <a:ln w="19050">
                <a:solidFill>
                  <a:srgbClr val="A7A8A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6BE-4D0F-BC0E-E5F4F688B895}"/>
              </c:ext>
            </c:extLst>
          </c:dPt>
          <c:cat>
            <c:numRef>
              <c:f>'Figur 6.2'!$I$6:$I$28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'Figur 6.2'!$N$6:$N$28</c:f>
              <c:numCache>
                <c:formatCode>General</c:formatCode>
                <c:ptCount val="23"/>
                <c:pt idx="0">
                  <c:v>36.6</c:v>
                </c:pt>
                <c:pt idx="1">
                  <c:v>36.1</c:v>
                </c:pt>
                <c:pt idx="2">
                  <c:v>36.299999999999997</c:v>
                </c:pt>
                <c:pt idx="3">
                  <c:v>36.4</c:v>
                </c:pt>
                <c:pt idx="4">
                  <c:v>35.699999999999996</c:v>
                </c:pt>
                <c:pt idx="5">
                  <c:v>35.4</c:v>
                </c:pt>
                <c:pt idx="6">
                  <c:v>35.699999999999996</c:v>
                </c:pt>
                <c:pt idx="7">
                  <c:v>36</c:v>
                </c:pt>
                <c:pt idx="8">
                  <c:v>37.6</c:v>
                </c:pt>
                <c:pt idx="9">
                  <c:v>37.4</c:v>
                </c:pt>
                <c:pt idx="10">
                  <c:v>36</c:v>
                </c:pt>
                <c:pt idx="11">
                  <c:v>38</c:v>
                </c:pt>
                <c:pt idx="12">
                  <c:v>38.4</c:v>
                </c:pt>
                <c:pt idx="13">
                  <c:v>37.6</c:v>
                </c:pt>
                <c:pt idx="14">
                  <c:v>37.799999999999997</c:v>
                </c:pt>
                <c:pt idx="15">
                  <c:v>37.9</c:v>
                </c:pt>
                <c:pt idx="16">
                  <c:v>38</c:v>
                </c:pt>
                <c:pt idx="17">
                  <c:v>38.9</c:v>
                </c:pt>
                <c:pt idx="18">
                  <c:v>38.9</c:v>
                </c:pt>
                <c:pt idx="19">
                  <c:v>39.6</c:v>
                </c:pt>
                <c:pt idx="20">
                  <c:v>39.4</c:v>
                </c:pt>
                <c:pt idx="21">
                  <c:v>39</c:v>
                </c:pt>
                <c:pt idx="22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BE-4D0F-BC0E-E5F4F688B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txPr>
          <a:bodyPr/>
          <a:lstStyle/>
          <a:p>
            <a:pPr>
              <a:defRPr sz="700"/>
            </a:pPr>
            <a:endParaRPr lang="da-DK"/>
          </a:p>
        </c:txPr>
        <c:crossAx val="347457864"/>
        <c:crosses val="autoZero"/>
        <c:auto val="1"/>
        <c:lblAlgn val="ctr"/>
        <c:lblOffset val="100"/>
        <c:tickLblSkip val="3"/>
        <c:noMultiLvlLbl val="0"/>
      </c:catAx>
      <c:valAx>
        <c:axId val="347457864"/>
        <c:scaling>
          <c:orientation val="minMax"/>
          <c:max val="45"/>
          <c:min val="1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/>
                </a:pPr>
                <a:r>
                  <a:rPr lang="en-US" sz="700"/>
                  <a:t>Gini, 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txPr>
          <a:bodyPr/>
          <a:lstStyle/>
          <a:p>
            <a:pPr>
              <a:defRPr sz="700"/>
            </a:pPr>
            <a:endParaRPr lang="da-DK"/>
          </a:p>
        </c:tx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6.2114535290348771E-2"/>
          <c:y val="0.10490691083770567"/>
          <c:w val="0.66937844241339783"/>
          <c:h val="0.19770754716981132"/>
        </c:manualLayout>
      </c:layout>
      <c:overlay val="0"/>
      <c:spPr>
        <a:noFill/>
      </c:spPr>
      <c:txPr>
        <a:bodyPr/>
        <a:lstStyle/>
        <a:p>
          <a:pPr>
            <a:defRPr sz="700"/>
          </a:pPr>
          <a:endParaRPr lang="da-DK"/>
        </a:p>
      </c:txPr>
    </c:legend>
    <c:plotVisOnly val="1"/>
    <c:dispBlanksAs val="span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69751859142607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6.3'!$B$5</c:f>
              <c:strCache>
                <c:ptCount val="1"/>
                <c:pt idx="0">
                  <c:v>Antal generationer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C5234"/>
              </a:solidFill>
              <a:ln>
                <a:solidFill>
                  <a:srgbClr val="2C523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99F-47E7-849E-D64FD60A92A5}"/>
              </c:ext>
            </c:extLst>
          </c:dPt>
          <c:cat>
            <c:strRef>
              <c:f>'Figur 6.3'!$A$6:$A$13</c:f>
              <c:strCache>
                <c:ptCount val="8"/>
                <c:pt idx="0">
                  <c:v>Danmark</c:v>
                </c:pt>
                <c:pt idx="1">
                  <c:v>Finland</c:v>
                </c:pt>
                <c:pt idx="2">
                  <c:v>Norge</c:v>
                </c:pt>
                <c:pt idx="3">
                  <c:v>Sverige</c:v>
                </c:pt>
                <c:pt idx="4">
                  <c:v>Holland</c:v>
                </c:pt>
                <c:pt idx="5">
                  <c:v>Storbritannien</c:v>
                </c:pt>
                <c:pt idx="6">
                  <c:v>USA</c:v>
                </c:pt>
                <c:pt idx="7">
                  <c:v>Tyskland</c:v>
                </c:pt>
              </c:strCache>
            </c:strRef>
          </c:cat>
          <c:val>
            <c:numRef>
              <c:f>'Figur 6.3'!$B$6:$B$13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6.3'!$M$5</c:f>
              <c:strCache>
                <c:ptCount val="1"/>
                <c:pt idx="0">
                  <c:v>Forældre/barn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6.3'!$L$6:$L$19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 6.3'!$M$6:$M$19</c:f>
              <c:numCache>
                <c:formatCode>General</c:formatCode>
                <c:ptCount val="14"/>
                <c:pt idx="0">
                  <c:v>0.17009060000000001</c:v>
                </c:pt>
                <c:pt idx="1">
                  <c:v>0.1801258</c:v>
                </c:pt>
                <c:pt idx="2">
                  <c:v>0.18023030000000001</c:v>
                </c:pt>
                <c:pt idx="3">
                  <c:v>0.18315709999999999</c:v>
                </c:pt>
                <c:pt idx="4">
                  <c:v>0.1870396</c:v>
                </c:pt>
                <c:pt idx="5">
                  <c:v>0.19831309999999999</c:v>
                </c:pt>
                <c:pt idx="6">
                  <c:v>0.20312549999999999</c:v>
                </c:pt>
                <c:pt idx="7">
                  <c:v>0.21432209999999999</c:v>
                </c:pt>
                <c:pt idx="8">
                  <c:v>0.22124379999999999</c:v>
                </c:pt>
                <c:pt idx="9">
                  <c:v>0.23118530000000001</c:v>
                </c:pt>
                <c:pt idx="10">
                  <c:v>0.24030850000000001</c:v>
                </c:pt>
                <c:pt idx="11">
                  <c:v>0.25055769999999999</c:v>
                </c:pt>
                <c:pt idx="12">
                  <c:v>0.2546658</c:v>
                </c:pt>
                <c:pt idx="13">
                  <c:v>0.26068580000000002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6.3'!$N$5</c:f>
              <c:strCache>
                <c:ptCount val="1"/>
                <c:pt idx="0">
                  <c:v>Far/barn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6.3'!$L$6:$L$19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 6.3'!$N$6:$N$19</c:f>
              <c:numCache>
                <c:formatCode>General</c:formatCode>
                <c:ptCount val="14"/>
                <c:pt idx="0">
                  <c:v>0.17063929999999999</c:v>
                </c:pt>
                <c:pt idx="1">
                  <c:v>0.1786819</c:v>
                </c:pt>
                <c:pt idx="2">
                  <c:v>0.17770710000000001</c:v>
                </c:pt>
                <c:pt idx="3">
                  <c:v>0.17973649999999999</c:v>
                </c:pt>
                <c:pt idx="4">
                  <c:v>0.1758653</c:v>
                </c:pt>
                <c:pt idx="5">
                  <c:v>0.18698670000000001</c:v>
                </c:pt>
                <c:pt idx="6">
                  <c:v>0.1888637</c:v>
                </c:pt>
                <c:pt idx="7">
                  <c:v>0.19022530000000001</c:v>
                </c:pt>
                <c:pt idx="8">
                  <c:v>0.19928580000000001</c:v>
                </c:pt>
                <c:pt idx="9">
                  <c:v>0.20342399999999999</c:v>
                </c:pt>
                <c:pt idx="10">
                  <c:v>0.2081151</c:v>
                </c:pt>
                <c:pt idx="11">
                  <c:v>0.21241760000000001</c:v>
                </c:pt>
                <c:pt idx="12">
                  <c:v>0.21284249999999999</c:v>
                </c:pt>
                <c:pt idx="13">
                  <c:v>0.21640219999999999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6.3'!$O$5</c:f>
              <c:strCache>
                <c:ptCount val="1"/>
                <c:pt idx="0">
                  <c:v>Mor/barn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6.3'!$L$6:$L$19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 6.3'!$O$6:$O$19</c:f>
              <c:numCache>
                <c:formatCode>General</c:formatCode>
                <c:ptCount val="14"/>
                <c:pt idx="0">
                  <c:v>8.8912199999999997E-2</c:v>
                </c:pt>
                <c:pt idx="1">
                  <c:v>0.1016425</c:v>
                </c:pt>
                <c:pt idx="2">
                  <c:v>0.10477309999999999</c:v>
                </c:pt>
                <c:pt idx="3">
                  <c:v>0.10826570000000001</c:v>
                </c:pt>
                <c:pt idx="4">
                  <c:v>0.11949170000000001</c:v>
                </c:pt>
                <c:pt idx="5">
                  <c:v>0.12295879999999999</c:v>
                </c:pt>
                <c:pt idx="6">
                  <c:v>0.1256139</c:v>
                </c:pt>
                <c:pt idx="7">
                  <c:v>0.14481540000000001</c:v>
                </c:pt>
                <c:pt idx="8">
                  <c:v>0.1523323</c:v>
                </c:pt>
                <c:pt idx="9">
                  <c:v>0.16255990000000001</c:v>
                </c:pt>
                <c:pt idx="10">
                  <c:v>0.17071919999999999</c:v>
                </c:pt>
                <c:pt idx="11">
                  <c:v>0.18444540000000001</c:v>
                </c:pt>
                <c:pt idx="12">
                  <c:v>0.19058649999999999</c:v>
                </c:pt>
                <c:pt idx="13">
                  <c:v>0.202484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Rank-koeff.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  <c:majorUnit val="0.1"/>
      </c:valAx>
      <c:spPr>
        <a:noFill/>
      </c:spPr>
    </c:plotArea>
    <c:legend>
      <c:legendPos val="t"/>
      <c:layout>
        <c:manualLayout>
          <c:xMode val="edge"/>
          <c:yMode val="edge"/>
          <c:x val="0.11511045494313212"/>
          <c:y val="0.72506342957130354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75853018372701E-2"/>
          <c:y val="8.1282079323417911E-2"/>
          <c:w val="0.94580942905812371"/>
          <c:h val="0.84456692913385822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6.4'!$B$5</c:f>
              <c:strCache>
                <c:ptCount val="1"/>
                <c:pt idx="0">
                  <c:v>Egen bruttoindkomst 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6.4'!$A$6:$A$33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6.4'!$B$6:$B$33</c:f>
              <c:numCache>
                <c:formatCode>General</c:formatCode>
                <c:ptCount val="28"/>
                <c:pt idx="0">
                  <c:v>6.9296479225158691</c:v>
                </c:pt>
                <c:pt idx="1">
                  <c:v>6.5829873085021973</c:v>
                </c:pt>
                <c:pt idx="2">
                  <c:v>6.6636145114898682</c:v>
                </c:pt>
                <c:pt idx="3">
                  <c:v>7.1434259414672852</c:v>
                </c:pt>
                <c:pt idx="4">
                  <c:v>6.9367349147796631</c:v>
                </c:pt>
                <c:pt idx="5">
                  <c:v>7.1427226066589355</c:v>
                </c:pt>
                <c:pt idx="6">
                  <c:v>7.2144389152526855</c:v>
                </c:pt>
                <c:pt idx="7">
                  <c:v>7.5894415378570557</c:v>
                </c:pt>
                <c:pt idx="8">
                  <c:v>7.5993776321411133</c:v>
                </c:pt>
                <c:pt idx="9">
                  <c:v>7.6480984687805176</c:v>
                </c:pt>
                <c:pt idx="10">
                  <c:v>8.2380235195159912</c:v>
                </c:pt>
                <c:pt idx="11">
                  <c:v>7.8872561454772949</c:v>
                </c:pt>
                <c:pt idx="12">
                  <c:v>7.7269077301025391</c:v>
                </c:pt>
                <c:pt idx="13">
                  <c:v>7.6165080070495605</c:v>
                </c:pt>
                <c:pt idx="14">
                  <c:v>7.896500825881958</c:v>
                </c:pt>
                <c:pt idx="15">
                  <c:v>8.6659133434295654</c:v>
                </c:pt>
                <c:pt idx="16">
                  <c:v>9.450995922088623</c:v>
                </c:pt>
                <c:pt idx="17">
                  <c:v>9.9679946899414063</c:v>
                </c:pt>
                <c:pt idx="18">
                  <c:v>8.6480855941772461</c:v>
                </c:pt>
                <c:pt idx="19">
                  <c:v>7.6887607574462891</c:v>
                </c:pt>
                <c:pt idx="20">
                  <c:v>8.6595594882965088</c:v>
                </c:pt>
                <c:pt idx="21">
                  <c:v>8.8247179985046387</c:v>
                </c:pt>
                <c:pt idx="22">
                  <c:v>8.9261949062347412</c:v>
                </c:pt>
                <c:pt idx="23">
                  <c:v>9.3262434005737305</c:v>
                </c:pt>
                <c:pt idx="24">
                  <c:v>9.3376636505126953</c:v>
                </c:pt>
                <c:pt idx="25">
                  <c:v>10.311436653137207</c:v>
                </c:pt>
                <c:pt idx="26">
                  <c:v>10.120558738708496</c:v>
                </c:pt>
                <c:pt idx="27">
                  <c:v>10.100889205932617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8-47FE-99F4-580A9FD11381}"/>
            </c:ext>
          </c:extLst>
        </c:ser>
        <c:ser>
          <c:idx val="1"/>
          <c:order val="1"/>
          <c:tx>
            <c:strRef>
              <c:f>'Figur 6.4'!$C$5</c:f>
              <c:strCache>
                <c:ptCount val="1"/>
                <c:pt idx="0">
                  <c:v>Disponibel indkomst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6.4'!$A$6:$A$33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6.4'!$C$6:$C$33</c:f>
              <c:numCache>
                <c:formatCode>General</c:formatCode>
                <c:ptCount val="28"/>
                <c:pt idx="0">
                  <c:v>4.2414486408233643</c:v>
                </c:pt>
                <c:pt idx="1">
                  <c:v>4.1621267795562744</c:v>
                </c:pt>
                <c:pt idx="2">
                  <c:v>4.2417287826538086</c:v>
                </c:pt>
                <c:pt idx="3">
                  <c:v>4.526817798614502</c:v>
                </c:pt>
                <c:pt idx="4">
                  <c:v>4.3447613716125488</c:v>
                </c:pt>
                <c:pt idx="5">
                  <c:v>4.4906795024871826</c:v>
                </c:pt>
                <c:pt idx="6">
                  <c:v>4.6518146991729736</c:v>
                </c:pt>
                <c:pt idx="7">
                  <c:v>5.1550626754760742</c:v>
                </c:pt>
                <c:pt idx="8">
                  <c:v>5.176466703414917</c:v>
                </c:pt>
                <c:pt idx="9">
                  <c:v>5.1937282085418701</c:v>
                </c:pt>
                <c:pt idx="10">
                  <c:v>5.6743383407592773</c:v>
                </c:pt>
                <c:pt idx="11">
                  <c:v>5.4588496685028076</c:v>
                </c:pt>
                <c:pt idx="12">
                  <c:v>5.3168356418609619</c:v>
                </c:pt>
                <c:pt idx="13">
                  <c:v>5.2038192749023438</c:v>
                </c:pt>
                <c:pt idx="14">
                  <c:v>5.459672212600708</c:v>
                </c:pt>
                <c:pt idx="15">
                  <c:v>6.2021136283874512</c:v>
                </c:pt>
                <c:pt idx="16">
                  <c:v>6.9546759128570557</c:v>
                </c:pt>
                <c:pt idx="17">
                  <c:v>7.3450326919555664</c:v>
                </c:pt>
                <c:pt idx="18">
                  <c:v>6.2645316123962402</c:v>
                </c:pt>
                <c:pt idx="19">
                  <c:v>5.4834306240081787</c:v>
                </c:pt>
                <c:pt idx="20">
                  <c:v>6.0413658618927002</c:v>
                </c:pt>
                <c:pt idx="21">
                  <c:v>6.2231719493865967</c:v>
                </c:pt>
                <c:pt idx="22">
                  <c:v>6.3356637954711914</c:v>
                </c:pt>
                <c:pt idx="23">
                  <c:v>6.6716492176055908</c:v>
                </c:pt>
                <c:pt idx="24">
                  <c:v>6.5934419631958008</c:v>
                </c:pt>
                <c:pt idx="25">
                  <c:v>7.258450984954834</c:v>
                </c:pt>
                <c:pt idx="26">
                  <c:v>7.2054743766784668</c:v>
                </c:pt>
                <c:pt idx="27">
                  <c:v>7.3446393013000488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8-47FE-99F4-580A9FD1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47457864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19566601049868768"/>
          <c:y val="0.10469305920093323"/>
          <c:w val="0.61381824146981623"/>
          <c:h val="7.1456328375619715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75853018372701E-2"/>
          <c:y val="8.1282079323417911E-2"/>
          <c:w val="0.94580942905812371"/>
          <c:h val="0.84456692913385822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6.4'!$I$5</c:f>
              <c:strCache>
                <c:ptCount val="1"/>
                <c:pt idx="0">
                  <c:v>Egen bruttoindkomst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6.4'!$H$6:$H$32</c:f>
              <c:strCach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strCache>
            </c:strRef>
          </c:cat>
          <c:val>
            <c:numRef>
              <c:f>'Figur 6.4'!$I$6:$I$32</c:f>
              <c:numCache>
                <c:formatCode>General</c:formatCode>
                <c:ptCount val="27"/>
                <c:pt idx="0">
                  <c:v>6.2787573220885111</c:v>
                </c:pt>
                <c:pt idx="1">
                  <c:v>6.1087149305072934</c:v>
                </c:pt>
                <c:pt idx="2">
                  <c:v>6.1593434181988549</c:v>
                </c:pt>
                <c:pt idx="3">
                  <c:v>6.3991897521256416</c:v>
                </c:pt>
                <c:pt idx="4">
                  <c:v>6.3948380167631393</c:v>
                </c:pt>
                <c:pt idx="5">
                  <c:v>6.5106660335064763</c:v>
                </c:pt>
                <c:pt idx="6">
                  <c:v>6.818783573990272</c:v>
                </c:pt>
                <c:pt idx="7">
                  <c:v>6.89063356989708</c:v>
                </c:pt>
                <c:pt idx="8">
                  <c:v>6.9894546623153282</c:v>
                </c:pt>
                <c:pt idx="9">
                  <c:v>7.3565121474733246</c:v>
                </c:pt>
                <c:pt idx="10">
                  <c:v>7.3416160372494046</c:v>
                </c:pt>
                <c:pt idx="11">
                  <c:v>7.2974064431885868</c:v>
                </c:pt>
                <c:pt idx="12">
                  <c:v>7.2408587898157117</c:v>
                </c:pt>
                <c:pt idx="13">
                  <c:v>7.3937612493654621</c:v>
                </c:pt>
                <c:pt idx="14">
                  <c:v>7.5916885771075551</c:v>
                </c:pt>
                <c:pt idx="15">
                  <c:v>8.0979064734065158</c:v>
                </c:pt>
                <c:pt idx="16">
                  <c:v>8.6273432315676573</c:v>
                </c:pt>
                <c:pt idx="17">
                  <c:v>8.3745625416223444</c:v>
                </c:pt>
                <c:pt idx="18">
                  <c:v>8.0431651697230144</c:v>
                </c:pt>
                <c:pt idx="19">
                  <c:v>8.2834466682637213</c:v>
                </c:pt>
                <c:pt idx="20">
                  <c:v>7.4625981676255018</c:v>
                </c:pt>
                <c:pt idx="21">
                  <c:v>8.3727544325776968</c:v>
                </c:pt>
                <c:pt idx="22">
                  <c:v>8.6643567815083635</c:v>
                </c:pt>
                <c:pt idx="23">
                  <c:v>8.6786020320563235</c:v>
                </c:pt>
                <c:pt idx="24">
                  <c:v>9.3867443062921136</c:v>
                </c:pt>
                <c:pt idx="25">
                  <c:v>9.4133911604910345</c:v>
                </c:pt>
                <c:pt idx="26">
                  <c:v>9.8058843813747067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8-47FE-99F4-580A9FD11381}"/>
            </c:ext>
          </c:extLst>
        </c:ser>
        <c:ser>
          <c:idx val="1"/>
          <c:order val="1"/>
          <c:tx>
            <c:strRef>
              <c:f>'Figur 6.4'!$J$5</c:f>
              <c:strCache>
                <c:ptCount val="1"/>
                <c:pt idx="0">
                  <c:v>Disponibel indkomst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6.4'!$H$6:$H$32</c:f>
              <c:strCach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strCache>
            </c:strRef>
          </c:cat>
          <c:val>
            <c:numRef>
              <c:f>'Figur 6.4'!$J$6:$J$32</c:f>
              <c:numCache>
                <c:formatCode>General</c:formatCode>
                <c:ptCount val="27"/>
                <c:pt idx="0">
                  <c:v>3.748737677226635</c:v>
                </c:pt>
                <c:pt idx="1">
                  <c:v>3.6265081009638029</c:v>
                </c:pt>
                <c:pt idx="2">
                  <c:v>3.7703230708207975</c:v>
                </c:pt>
                <c:pt idx="3">
                  <c:v>3.8780305263995585</c:v>
                </c:pt>
                <c:pt idx="4">
                  <c:v>3.8703495606077958</c:v>
                </c:pt>
                <c:pt idx="5">
                  <c:v>4.0001340791811941</c:v>
                </c:pt>
                <c:pt idx="6">
                  <c:v>4.3376650532754937</c:v>
                </c:pt>
                <c:pt idx="7">
                  <c:v>4.4780715778044176</c:v>
                </c:pt>
                <c:pt idx="8">
                  <c:v>4.5794360214734713</c:v>
                </c:pt>
                <c:pt idx="9">
                  <c:v>4.976296899128176</c:v>
                </c:pt>
                <c:pt idx="10">
                  <c:v>4.9178731540028275</c:v>
                </c:pt>
                <c:pt idx="11">
                  <c:v>4.9766436783617829</c:v>
                </c:pt>
                <c:pt idx="12">
                  <c:v>4.8915195261542213</c:v>
                </c:pt>
                <c:pt idx="13">
                  <c:v>5.1077709316053941</c:v>
                </c:pt>
                <c:pt idx="14">
                  <c:v>5.206824869824902</c:v>
                </c:pt>
                <c:pt idx="15">
                  <c:v>5.7198676298704374</c:v>
                </c:pt>
                <c:pt idx="16">
                  <c:v>6.2340018118387626</c:v>
                </c:pt>
                <c:pt idx="17">
                  <c:v>6.0427785964783318</c:v>
                </c:pt>
                <c:pt idx="18">
                  <c:v>5.8522883943899888</c:v>
                </c:pt>
                <c:pt idx="19">
                  <c:v>5.8742923348567055</c:v>
                </c:pt>
                <c:pt idx="20">
                  <c:v>5.0511594128860988</c:v>
                </c:pt>
                <c:pt idx="21">
                  <c:v>5.751010284376088</c:v>
                </c:pt>
                <c:pt idx="22">
                  <c:v>6.0778595194559113</c:v>
                </c:pt>
                <c:pt idx="23">
                  <c:v>6.059185743896589</c:v>
                </c:pt>
                <c:pt idx="24">
                  <c:v>6.5362008137820018</c:v>
                </c:pt>
                <c:pt idx="25">
                  <c:v>6.5769532236229749</c:v>
                </c:pt>
                <c:pt idx="26">
                  <c:v>6.9565465538452846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8-47FE-99F4-580A9FD1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47457864"/>
        <c:scaling>
          <c:orientation val="minMax"/>
          <c:max val="12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19566601049868768"/>
          <c:y val="0.10469305920093323"/>
          <c:w val="0.61381824146981623"/>
          <c:h val="7.1456328375619715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0907571360213416E-2"/>
          <c:y val="8.0448739944689998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6.5'!$B$4</c:f>
              <c:strCache>
                <c:ptCount val="1"/>
                <c:pt idx="0">
                  <c:v>Danmark</c:v>
                </c:pt>
              </c:strCache>
            </c:strRef>
          </c:tx>
          <c:spPr>
            <a:ln w="31750">
              <a:solidFill>
                <a:srgbClr val="2C5235"/>
              </a:solidFill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6.5'!$B$5:$B$40</c:f>
              <c:numCache>
                <c:formatCode>General</c:formatCode>
                <c:ptCount val="36"/>
                <c:pt idx="1">
                  <c:v>5.7133333333333338</c:v>
                </c:pt>
                <c:pt idx="2">
                  <c:v>6.0633333333333326</c:v>
                </c:pt>
                <c:pt idx="3">
                  <c:v>6.63</c:v>
                </c:pt>
                <c:pt idx="4">
                  <c:v>7.3033333333333337</c:v>
                </c:pt>
                <c:pt idx="5">
                  <c:v>7.3733333333333322</c:v>
                </c:pt>
                <c:pt idx="6">
                  <c:v>7.2299999999999995</c:v>
                </c:pt>
                <c:pt idx="7">
                  <c:v>6.8166666666666664</c:v>
                </c:pt>
                <c:pt idx="8">
                  <c:v>6.7666666666666666</c:v>
                </c:pt>
                <c:pt idx="9">
                  <c:v>6.7433333333333332</c:v>
                </c:pt>
                <c:pt idx="10">
                  <c:v>6.836666666666666</c:v>
                </c:pt>
                <c:pt idx="11">
                  <c:v>6.8466666666666667</c:v>
                </c:pt>
                <c:pt idx="12">
                  <c:v>6.8566666666666665</c:v>
                </c:pt>
                <c:pt idx="13">
                  <c:v>7.0733333333333341</c:v>
                </c:pt>
                <c:pt idx="14">
                  <c:v>7.3500000000000005</c:v>
                </c:pt>
                <c:pt idx="15">
                  <c:v>7.68</c:v>
                </c:pt>
                <c:pt idx="16">
                  <c:v>8.0033333333333321</c:v>
                </c:pt>
                <c:pt idx="17">
                  <c:v>8.1600000000000019</c:v>
                </c:pt>
                <c:pt idx="18">
                  <c:v>8.4466666666666672</c:v>
                </c:pt>
                <c:pt idx="19">
                  <c:v>8.5433333333333348</c:v>
                </c:pt>
                <c:pt idx="20">
                  <c:v>8.39</c:v>
                </c:pt>
                <c:pt idx="21">
                  <c:v>7.9666666666666659</c:v>
                </c:pt>
                <c:pt idx="22">
                  <c:v>7.3833333333333329</c:v>
                </c:pt>
                <c:pt idx="23">
                  <c:v>7.22</c:v>
                </c:pt>
                <c:pt idx="24">
                  <c:v>7.413333333333334</c:v>
                </c:pt>
                <c:pt idx="25">
                  <c:v>7.88</c:v>
                </c:pt>
                <c:pt idx="26">
                  <c:v>8.15</c:v>
                </c:pt>
                <c:pt idx="27">
                  <c:v>8.0299999999999994</c:v>
                </c:pt>
                <c:pt idx="28">
                  <c:v>7.62</c:v>
                </c:pt>
                <c:pt idx="29">
                  <c:v>7.8</c:v>
                </c:pt>
                <c:pt idx="30">
                  <c:v>8.4166666666666661</c:v>
                </c:pt>
                <c:pt idx="31">
                  <c:v>9.1666666666666661</c:v>
                </c:pt>
                <c:pt idx="32">
                  <c:v>9.8066666666666666</c:v>
                </c:pt>
                <c:pt idx="33">
                  <c:v>10.38</c:v>
                </c:pt>
                <c:pt idx="34">
                  <c:v>10.68</c:v>
                </c:pt>
                <c:pt idx="35">
                  <c:v>11.466666666666667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D-496A-8869-BC80710FF6C1}"/>
            </c:ext>
          </c:extLst>
        </c:ser>
        <c:ser>
          <c:idx val="1"/>
          <c:order val="1"/>
          <c:tx>
            <c:strRef>
              <c:f>'Figur 6.5'!$C$4</c:f>
              <c:strCache>
                <c:ptCount val="1"/>
                <c:pt idx="0">
                  <c:v>Sverige</c:v>
                </c:pt>
              </c:strCache>
            </c:strRef>
          </c:tx>
          <c:spPr>
            <a:ln w="12700">
              <a:solidFill>
                <a:srgbClr val="86BC25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6.5'!$C$5:$C$40</c:f>
              <c:numCache>
                <c:formatCode>General</c:formatCode>
                <c:ptCount val="36"/>
                <c:pt idx="1">
                  <c:v>5.1866666666666674</c:v>
                </c:pt>
                <c:pt idx="2">
                  <c:v>5.43</c:v>
                </c:pt>
                <c:pt idx="3">
                  <c:v>5.8666666666666663</c:v>
                </c:pt>
                <c:pt idx="4">
                  <c:v>6.09</c:v>
                </c:pt>
                <c:pt idx="5">
                  <c:v>6.1933333333333325</c:v>
                </c:pt>
                <c:pt idx="6">
                  <c:v>6.123333333333334</c:v>
                </c:pt>
                <c:pt idx="7">
                  <c:v>6.2</c:v>
                </c:pt>
                <c:pt idx="8">
                  <c:v>6.2433333333333332</c:v>
                </c:pt>
                <c:pt idx="9">
                  <c:v>6.0066666666666668</c:v>
                </c:pt>
                <c:pt idx="10">
                  <c:v>5.7600000000000007</c:v>
                </c:pt>
                <c:pt idx="11">
                  <c:v>5.5933333333333337</c:v>
                </c:pt>
                <c:pt idx="12">
                  <c:v>5.8533333333333344</c:v>
                </c:pt>
                <c:pt idx="13">
                  <c:v>6.44</c:v>
                </c:pt>
                <c:pt idx="14">
                  <c:v>7.1633333333333331</c:v>
                </c:pt>
                <c:pt idx="15">
                  <c:v>7.54</c:v>
                </c:pt>
                <c:pt idx="16">
                  <c:v>7.59</c:v>
                </c:pt>
                <c:pt idx="17">
                  <c:v>7.4633333333333338</c:v>
                </c:pt>
                <c:pt idx="18">
                  <c:v>7.5500000000000007</c:v>
                </c:pt>
                <c:pt idx="19">
                  <c:v>7.1800000000000006</c:v>
                </c:pt>
                <c:pt idx="20">
                  <c:v>6.746666666666667</c:v>
                </c:pt>
                <c:pt idx="21">
                  <c:v>6.293333333333333</c:v>
                </c:pt>
                <c:pt idx="22">
                  <c:v>6.3633333333333333</c:v>
                </c:pt>
                <c:pt idx="23">
                  <c:v>6.6433333333333335</c:v>
                </c:pt>
                <c:pt idx="24">
                  <c:v>7.1066666666666665</c:v>
                </c:pt>
                <c:pt idx="25">
                  <c:v>7.6400000000000006</c:v>
                </c:pt>
                <c:pt idx="26">
                  <c:v>8.0533333333333328</c:v>
                </c:pt>
                <c:pt idx="27">
                  <c:v>8.1366666666666667</c:v>
                </c:pt>
                <c:pt idx="28">
                  <c:v>7.6733333333333329</c:v>
                </c:pt>
                <c:pt idx="29">
                  <c:v>7.503333333333333</c:v>
                </c:pt>
                <c:pt idx="30">
                  <c:v>7.34</c:v>
                </c:pt>
                <c:pt idx="31">
                  <c:v>7.4766666666666666</c:v>
                </c:pt>
                <c:pt idx="32">
                  <c:v>7.37</c:v>
                </c:pt>
                <c:pt idx="33">
                  <c:v>7.8433333333333337</c:v>
                </c:pt>
                <c:pt idx="34">
                  <c:v>8.2566666666666677</c:v>
                </c:pt>
                <c:pt idx="35">
                  <c:v>8.5400000000000009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D-496A-8869-BC80710FF6C1}"/>
            </c:ext>
          </c:extLst>
        </c:ser>
        <c:ser>
          <c:idx val="2"/>
          <c:order val="2"/>
          <c:tx>
            <c:strRef>
              <c:f>'Figur 6.5'!$D$4</c:f>
              <c:strCache>
                <c:ptCount val="1"/>
                <c:pt idx="0">
                  <c:v>Norge</c:v>
                </c:pt>
              </c:strCache>
            </c:strRef>
          </c:tx>
          <c:spPr>
            <a:ln w="12700">
              <a:solidFill>
                <a:srgbClr val="0076A8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6.5'!$D$5:$D$40</c:f>
              <c:numCache>
                <c:formatCode>General</c:formatCode>
                <c:ptCount val="36"/>
                <c:pt idx="1">
                  <c:v>5.5433333333333339</c:v>
                </c:pt>
                <c:pt idx="2">
                  <c:v>5.3966666666666656</c:v>
                </c:pt>
                <c:pt idx="3">
                  <c:v>5.4333333333333336</c:v>
                </c:pt>
                <c:pt idx="4">
                  <c:v>5.5333333333333341</c:v>
                </c:pt>
                <c:pt idx="5">
                  <c:v>5.2966666666666669</c:v>
                </c:pt>
                <c:pt idx="6">
                  <c:v>4.8933333333333335</c:v>
                </c:pt>
                <c:pt idx="7">
                  <c:v>4.3600000000000003</c:v>
                </c:pt>
                <c:pt idx="8">
                  <c:v>4.3233333333333333</c:v>
                </c:pt>
                <c:pt idx="9">
                  <c:v>4.3599999999999994</c:v>
                </c:pt>
                <c:pt idx="10">
                  <c:v>4.5366666666666662</c:v>
                </c:pt>
                <c:pt idx="11">
                  <c:v>4.8600000000000003</c:v>
                </c:pt>
                <c:pt idx="12">
                  <c:v>5.5</c:v>
                </c:pt>
                <c:pt idx="13">
                  <c:v>6.2366666666666672</c:v>
                </c:pt>
                <c:pt idx="14">
                  <c:v>6.71</c:v>
                </c:pt>
                <c:pt idx="15">
                  <c:v>7.1033333333333326</c:v>
                </c:pt>
                <c:pt idx="16">
                  <c:v>7.5733333333333333</c:v>
                </c:pt>
                <c:pt idx="17">
                  <c:v>7.7233333333333336</c:v>
                </c:pt>
                <c:pt idx="18">
                  <c:v>7.7966666666666669</c:v>
                </c:pt>
                <c:pt idx="19">
                  <c:v>8.2533333333333321</c:v>
                </c:pt>
                <c:pt idx="20">
                  <c:v>8.3866666666666667</c:v>
                </c:pt>
                <c:pt idx="21">
                  <c:v>8.74</c:v>
                </c:pt>
                <c:pt idx="22">
                  <c:v>8.6866666666666674</c:v>
                </c:pt>
                <c:pt idx="23">
                  <c:v>9.6266666666666669</c:v>
                </c:pt>
                <c:pt idx="24">
                  <c:v>11.346666666666669</c:v>
                </c:pt>
                <c:pt idx="25">
                  <c:v>11</c:v>
                </c:pt>
                <c:pt idx="26">
                  <c:v>10.393333333333333</c:v>
                </c:pt>
                <c:pt idx="27">
                  <c:v>8.6433333333333326</c:v>
                </c:pt>
                <c:pt idx="28">
                  <c:v>8.4</c:v>
                </c:pt>
                <c:pt idx="29">
                  <c:v>8.3033333333333328</c:v>
                </c:pt>
                <c:pt idx="30">
                  <c:v>8.1466666666666665</c:v>
                </c:pt>
                <c:pt idx="31">
                  <c:v>8.2033333333333331</c:v>
                </c:pt>
                <c:pt idx="32">
                  <c:v>8.0133333333333336</c:v>
                </c:pt>
                <c:pt idx="33">
                  <c:v>8.0666666666666682</c:v>
                </c:pt>
                <c:pt idx="34">
                  <c:v>8.0299999999999994</c:v>
                </c:pt>
                <c:pt idx="35">
                  <c:v>8.2199999999999989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D-496A-8869-BC80710FF6C1}"/>
            </c:ext>
          </c:extLst>
        </c:ser>
        <c:ser>
          <c:idx val="3"/>
          <c:order val="3"/>
          <c:tx>
            <c:strRef>
              <c:f>'Figur 6.5'!$E$4</c:f>
              <c:strCache>
                <c:ptCount val="1"/>
                <c:pt idx="0">
                  <c:v>Tyskland</c:v>
                </c:pt>
              </c:strCache>
            </c:strRef>
          </c:tx>
          <c:spPr>
            <a:ln w="12700">
              <a:solidFill>
                <a:srgbClr val="6FC2B4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6.5'!$E$5:$E$40</c:f>
              <c:numCache>
                <c:formatCode>General</c:formatCode>
                <c:ptCount val="36"/>
                <c:pt idx="1">
                  <c:v>8.68</c:v>
                </c:pt>
                <c:pt idx="2">
                  <c:v>8.64</c:v>
                </c:pt>
                <c:pt idx="3">
                  <c:v>8.6866666666666674</c:v>
                </c:pt>
                <c:pt idx="4">
                  <c:v>8.826666666666668</c:v>
                </c:pt>
                <c:pt idx="5">
                  <c:v>9.0566666666666666</c:v>
                </c:pt>
                <c:pt idx="6">
                  <c:v>9.4233333333333338</c:v>
                </c:pt>
                <c:pt idx="7">
                  <c:v>9.92</c:v>
                </c:pt>
                <c:pt idx="8">
                  <c:v>10.553333333333333</c:v>
                </c:pt>
                <c:pt idx="9">
                  <c:v>10.836666666666666</c:v>
                </c:pt>
                <c:pt idx="10">
                  <c:v>10.770000000000001</c:v>
                </c:pt>
                <c:pt idx="11">
                  <c:v>10.313333333333333</c:v>
                </c:pt>
                <c:pt idx="12">
                  <c:v>9.8366666666666678</c:v>
                </c:pt>
                <c:pt idx="13">
                  <c:v>9.3966666666666665</c:v>
                </c:pt>
                <c:pt idx="14">
                  <c:v>9.1199999999999992</c:v>
                </c:pt>
                <c:pt idx="15">
                  <c:v>9.2100000000000009</c:v>
                </c:pt>
                <c:pt idx="16">
                  <c:v>9.5466666666666669</c:v>
                </c:pt>
                <c:pt idx="17">
                  <c:v>10.050000000000001</c:v>
                </c:pt>
                <c:pt idx="18">
                  <c:v>10.24</c:v>
                </c:pt>
                <c:pt idx="19">
                  <c:v>10.266666666666666</c:v>
                </c:pt>
                <c:pt idx="20">
                  <c:v>10.096666666666666</c:v>
                </c:pt>
                <c:pt idx="21">
                  <c:v>10.016666666666666</c:v>
                </c:pt>
                <c:pt idx="22">
                  <c:v>9.7733333333333334</c:v>
                </c:pt>
                <c:pt idx="23">
                  <c:v>9.92</c:v>
                </c:pt>
                <c:pt idx="24">
                  <c:v>10.526666666666666</c:v>
                </c:pt>
                <c:pt idx="25">
                  <c:v>11.42</c:v>
                </c:pt>
                <c:pt idx="26">
                  <c:v>12.286666666666667</c:v>
                </c:pt>
                <c:pt idx="27">
                  <c:v>12.729999999999999</c:v>
                </c:pt>
                <c:pt idx="28">
                  <c:v>12.606666666666667</c:v>
                </c:pt>
                <c:pt idx="29">
                  <c:v>12.200000000000001</c:v>
                </c:pt>
                <c:pt idx="30">
                  <c:v>11.773333333333333</c:v>
                </c:pt>
                <c:pt idx="31">
                  <c:v>11.796666666666667</c:v>
                </c:pt>
                <c:pt idx="32">
                  <c:v>11.729999999999999</c:v>
                </c:pt>
                <c:pt idx="33">
                  <c:v>11.403333333333334</c:v>
                </c:pt>
                <c:pt idx="34">
                  <c:v>11.18</c:v>
                </c:pt>
                <c:pt idx="35">
                  <c:v>11.020000000000001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2D-496A-8869-BC80710FF6C1}"/>
            </c:ext>
          </c:extLst>
        </c:ser>
        <c:ser>
          <c:idx val="4"/>
          <c:order val="4"/>
          <c:tx>
            <c:strRef>
              <c:f>'Figur 6.5'!$F$4</c:f>
              <c:strCache>
                <c:ptCount val="1"/>
                <c:pt idx="0">
                  <c:v>Frankrig</c:v>
                </c:pt>
              </c:strCache>
            </c:strRef>
          </c:tx>
          <c:spPr>
            <a:ln w="12700">
              <a:solidFill>
                <a:srgbClr val="A7A8AA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6.5'!$F$5:$F$40</c:f>
              <c:numCache>
                <c:formatCode>General</c:formatCode>
                <c:ptCount val="36"/>
                <c:pt idx="1">
                  <c:v>7.9666666666666677</c:v>
                </c:pt>
                <c:pt idx="2">
                  <c:v>7.6866666666666674</c:v>
                </c:pt>
                <c:pt idx="3">
                  <c:v>7.44</c:v>
                </c:pt>
                <c:pt idx="4">
                  <c:v>7.5133333333333328</c:v>
                </c:pt>
                <c:pt idx="5">
                  <c:v>7.82</c:v>
                </c:pt>
                <c:pt idx="6">
                  <c:v>8.336666666666666</c:v>
                </c:pt>
                <c:pt idx="7">
                  <c:v>8.81</c:v>
                </c:pt>
                <c:pt idx="8">
                  <c:v>9.2333333333333343</c:v>
                </c:pt>
                <c:pt idx="9">
                  <c:v>9.336666666666666</c:v>
                </c:pt>
                <c:pt idx="10">
                  <c:v>9.3333333333333339</c:v>
                </c:pt>
                <c:pt idx="11">
                  <c:v>9.0333333333333332</c:v>
                </c:pt>
                <c:pt idx="12">
                  <c:v>8.9533333333333331</c:v>
                </c:pt>
                <c:pt idx="13">
                  <c:v>8.9633333333333329</c:v>
                </c:pt>
                <c:pt idx="14">
                  <c:v>9.1666666666666661</c:v>
                </c:pt>
                <c:pt idx="15">
                  <c:v>9.4799999999999986</c:v>
                </c:pt>
                <c:pt idx="16">
                  <c:v>9.9</c:v>
                </c:pt>
                <c:pt idx="17">
                  <c:v>10.38</c:v>
                </c:pt>
                <c:pt idx="18">
                  <c:v>10.57</c:v>
                </c:pt>
                <c:pt idx="19">
                  <c:v>10.766666666666666</c:v>
                </c:pt>
                <c:pt idx="20">
                  <c:v>10.983333333333334</c:v>
                </c:pt>
                <c:pt idx="21">
                  <c:v>11.1</c:v>
                </c:pt>
                <c:pt idx="22">
                  <c:v>11.206666666666665</c:v>
                </c:pt>
                <c:pt idx="23">
                  <c:v>11.306666666666665</c:v>
                </c:pt>
                <c:pt idx="24">
                  <c:v>11.479999999999999</c:v>
                </c:pt>
                <c:pt idx="25">
                  <c:v>11.443333333333333</c:v>
                </c:pt>
                <c:pt idx="26">
                  <c:v>11.466666666666669</c:v>
                </c:pt>
                <c:pt idx="27">
                  <c:v>11.5</c:v>
                </c:pt>
                <c:pt idx="28">
                  <c:v>11.146666666666667</c:v>
                </c:pt>
                <c:pt idx="29">
                  <c:v>10.863333333333335</c:v>
                </c:pt>
                <c:pt idx="30">
                  <c:v>10.823333333333332</c:v>
                </c:pt>
                <c:pt idx="31">
                  <c:v>10.906666666666666</c:v>
                </c:pt>
                <c:pt idx="32">
                  <c:v>10.89</c:v>
                </c:pt>
                <c:pt idx="33">
                  <c:v>10.673333333333332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2D-496A-8869-BC80710FF6C1}"/>
            </c:ext>
          </c:extLst>
        </c:ser>
        <c:ser>
          <c:idx val="5"/>
          <c:order val="5"/>
          <c:tx>
            <c:strRef>
              <c:f>'Figur 6.5'!$G$4</c:f>
              <c:strCache>
                <c:ptCount val="1"/>
                <c:pt idx="0">
                  <c:v>Storbritannien</c:v>
                </c:pt>
              </c:strCache>
            </c:strRef>
          </c:tx>
          <c:spPr>
            <a:ln w="12700">
              <a:solidFill>
                <a:srgbClr val="494949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6.5'!$G$5:$G$40</c:f>
              <c:numCache>
                <c:formatCode>General</c:formatCode>
                <c:ptCount val="36"/>
                <c:pt idx="1">
                  <c:v>6.6527036949999996</c:v>
                </c:pt>
                <c:pt idx="2">
                  <c:v>6.6693739633333324</c:v>
                </c:pt>
                <c:pt idx="3">
                  <c:v>6.7989014333333335</c:v>
                </c:pt>
                <c:pt idx="4">
                  <c:v>6.940625916666666</c:v>
                </c:pt>
                <c:pt idx="5">
                  <c:v>7.1390046799999993</c:v>
                </c:pt>
                <c:pt idx="6">
                  <c:v>7.3238335500000007</c:v>
                </c:pt>
                <c:pt idx="7">
                  <c:v>7.6721867033333337</c:v>
                </c:pt>
                <c:pt idx="8">
                  <c:v>7.9728941733333336</c:v>
                </c:pt>
                <c:pt idx="9">
                  <c:v>8.0705105033333329</c:v>
                </c:pt>
                <c:pt idx="10">
                  <c:v>7.9904393433333327</c:v>
                </c:pt>
                <c:pt idx="11">
                  <c:v>7.7734606866666667</c:v>
                </c:pt>
                <c:pt idx="12">
                  <c:v>7.915063906666667</c:v>
                </c:pt>
                <c:pt idx="13">
                  <c:v>8.2107292066666666</c:v>
                </c:pt>
                <c:pt idx="14">
                  <c:v>8.6557062899999995</c:v>
                </c:pt>
                <c:pt idx="15">
                  <c:v>9.2228772166666673</c:v>
                </c:pt>
                <c:pt idx="16">
                  <c:v>9.6097846133333338</c:v>
                </c:pt>
                <c:pt idx="17">
                  <c:v>10.043698746666669</c:v>
                </c:pt>
                <c:pt idx="18">
                  <c:v>10.177635586666668</c:v>
                </c:pt>
                <c:pt idx="19">
                  <c:v>10.30643895</c:v>
                </c:pt>
                <c:pt idx="20">
                  <c:v>10.342208229999999</c:v>
                </c:pt>
                <c:pt idx="21">
                  <c:v>10.33346452</c:v>
                </c:pt>
                <c:pt idx="22">
                  <c:v>10.486605803333333</c:v>
                </c:pt>
                <c:pt idx="23">
                  <c:v>10.667410683333335</c:v>
                </c:pt>
                <c:pt idx="24">
                  <c:v>11.141327903333334</c:v>
                </c:pt>
                <c:pt idx="25">
                  <c:v>11.625609509999999</c:v>
                </c:pt>
                <c:pt idx="26">
                  <c:v>12.216006333333334</c:v>
                </c:pt>
                <c:pt idx="27">
                  <c:v>12.307926906666665</c:v>
                </c:pt>
                <c:pt idx="28">
                  <c:v>12.342929703333333</c:v>
                </c:pt>
                <c:pt idx="29">
                  <c:v>11.489159670000001</c:v>
                </c:pt>
                <c:pt idx="30">
                  <c:v>10.986640043333333</c:v>
                </c:pt>
                <c:pt idx="31">
                  <c:v>10.28565407</c:v>
                </c:pt>
                <c:pt idx="32">
                  <c:v>10.866239043333332</c:v>
                </c:pt>
                <c:pt idx="33">
                  <c:v>11.085262329999999</c:v>
                </c:pt>
                <c:pt idx="34">
                  <c:v>11.912324286666667</c:v>
                </c:pt>
                <c:pt idx="35">
                  <c:v>11.887570426666665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2D-496A-8869-BC80710FF6C1}"/>
            </c:ext>
          </c:extLst>
        </c:ser>
        <c:ser>
          <c:idx val="6"/>
          <c:order val="6"/>
          <c:tx>
            <c:strRef>
              <c:f>'Figur 6.5'!$H$4</c:f>
              <c:strCache>
                <c:ptCount val="1"/>
                <c:pt idx="0">
                  <c:v>USA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'Figur 6.5'!$A$5:$A$40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 6.5'!$H$5:$H$40</c:f>
              <c:numCache>
                <c:formatCode>General</c:formatCode>
                <c:ptCount val="36"/>
                <c:pt idx="1">
                  <c:v>10.995666643333331</c:v>
                </c:pt>
                <c:pt idx="2">
                  <c:v>11.276666646666667</c:v>
                </c:pt>
                <c:pt idx="3">
                  <c:v>11.758000023333333</c:v>
                </c:pt>
                <c:pt idx="4">
                  <c:v>12.187666736666666</c:v>
                </c:pt>
                <c:pt idx="5">
                  <c:v>12.419333356666664</c:v>
                </c:pt>
                <c:pt idx="6">
                  <c:v>12.689666600000001</c:v>
                </c:pt>
                <c:pt idx="7">
                  <c:v>13.463999899999999</c:v>
                </c:pt>
                <c:pt idx="8">
                  <c:v>14.215999930000001</c:v>
                </c:pt>
                <c:pt idx="9">
                  <c:v>14.627666663333335</c:v>
                </c:pt>
                <c:pt idx="10">
                  <c:v>14.299333343333332</c:v>
                </c:pt>
                <c:pt idx="11">
                  <c:v>14.482000016666666</c:v>
                </c:pt>
                <c:pt idx="12">
                  <c:v>14.516000026666667</c:v>
                </c:pt>
                <c:pt idx="13">
                  <c:v>14.781333386666667</c:v>
                </c:pt>
                <c:pt idx="14">
                  <c:v>14.871333363333335</c:v>
                </c:pt>
                <c:pt idx="15">
                  <c:v>15.312333300000001</c:v>
                </c:pt>
                <c:pt idx="16">
                  <c:v>15.959666630000001</c:v>
                </c:pt>
                <c:pt idx="17">
                  <c:v>16.506333300000001</c:v>
                </c:pt>
                <c:pt idx="18">
                  <c:v>17.087000059999998</c:v>
                </c:pt>
                <c:pt idx="19">
                  <c:v>17.632666663333335</c:v>
                </c:pt>
                <c:pt idx="20">
                  <c:v>17.747666683333335</c:v>
                </c:pt>
                <c:pt idx="21">
                  <c:v>17.530666650000001</c:v>
                </c:pt>
                <c:pt idx="22">
                  <c:v>17.17600005666667</c:v>
                </c:pt>
                <c:pt idx="23">
                  <c:v>17.527333386666665</c:v>
                </c:pt>
                <c:pt idx="24">
                  <c:v>18.298666696666668</c:v>
                </c:pt>
                <c:pt idx="25">
                  <c:v>19.264666716666667</c:v>
                </c:pt>
                <c:pt idx="26">
                  <c:v>19.779666750000001</c:v>
                </c:pt>
                <c:pt idx="27">
                  <c:v>19.829000053333335</c:v>
                </c:pt>
                <c:pt idx="28">
                  <c:v>19.309333296666669</c:v>
                </c:pt>
                <c:pt idx="29">
                  <c:v>19.286999906666669</c:v>
                </c:pt>
                <c:pt idx="30">
                  <c:v>19.313666603333335</c:v>
                </c:pt>
                <c:pt idx="31">
                  <c:v>20.059666623333335</c:v>
                </c:pt>
                <c:pt idx="32">
                  <c:v>19.990333376666669</c:v>
                </c:pt>
                <c:pt idx="33">
                  <c:v>20.19033330666667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2D-496A-8869-BC80710FF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10304332723014296"/>
          <c:y val="9.8679104382196917E-2"/>
          <c:w val="0.80703563218390806"/>
          <c:h val="0.1204490615143695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6.6'!$B$4</c:f>
              <c:strCache>
                <c:ptCount val="1"/>
                <c:pt idx="0">
                  <c:v>Erhvervsindkomst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6.6'!$A$5:$A$32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6.6'!$B$5:$B$32</c:f>
              <c:numCache>
                <c:formatCode>General</c:formatCode>
                <c:ptCount val="28"/>
                <c:pt idx="0">
                  <c:v>4.7496693653267616</c:v>
                </c:pt>
                <c:pt idx="1">
                  <c:v>4.7407202934550492</c:v>
                </c:pt>
                <c:pt idx="2">
                  <c:v>4.8012205623776101</c:v>
                </c:pt>
                <c:pt idx="3">
                  <c:v>4.8057582573545048</c:v>
                </c:pt>
                <c:pt idx="4">
                  <c:v>5.1649787698972229</c:v>
                </c:pt>
                <c:pt idx="5">
                  <c:v>5.2622456273500031</c:v>
                </c:pt>
                <c:pt idx="6">
                  <c:v>5.4205955049221242</c:v>
                </c:pt>
                <c:pt idx="7">
                  <c:v>5.4241051577640951</c:v>
                </c:pt>
                <c:pt idx="8">
                  <c:v>5.5065562937077743</c:v>
                </c:pt>
                <c:pt idx="9">
                  <c:v>5.4855702905853017</c:v>
                </c:pt>
                <c:pt idx="10">
                  <c:v>5.5007711063148408</c:v>
                </c:pt>
                <c:pt idx="11">
                  <c:v>5.6169693034349466</c:v>
                </c:pt>
                <c:pt idx="12">
                  <c:v>5.6074443767903386</c:v>
                </c:pt>
                <c:pt idx="13">
                  <c:v>5.6600121979954832</c:v>
                </c:pt>
                <c:pt idx="14">
                  <c:v>5.8336752151785642</c:v>
                </c:pt>
                <c:pt idx="15">
                  <c:v>6.1734500339266747</c:v>
                </c:pt>
                <c:pt idx="16">
                  <c:v>6.4855514155178069</c:v>
                </c:pt>
                <c:pt idx="17">
                  <c:v>6.400641089539838</c:v>
                </c:pt>
                <c:pt idx="18">
                  <c:v>6.344901284354945</c:v>
                </c:pt>
                <c:pt idx="19">
                  <c:v>5.9053258948947782</c:v>
                </c:pt>
                <c:pt idx="20">
                  <c:v>6.2536283582278678</c:v>
                </c:pt>
                <c:pt idx="21">
                  <c:v>6.2091125476480089</c:v>
                </c:pt>
                <c:pt idx="22">
                  <c:v>6.462098474610964</c:v>
                </c:pt>
                <c:pt idx="23">
                  <c:v>6.6775418567402518</c:v>
                </c:pt>
                <c:pt idx="24">
                  <c:v>6.5479193072663726</c:v>
                </c:pt>
                <c:pt idx="25">
                  <c:v>6.5755500334414281</c:v>
                </c:pt>
                <c:pt idx="26">
                  <c:v>6.9043056114362846</c:v>
                </c:pt>
                <c:pt idx="27">
                  <c:v>6.8472278994609139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ser>
          <c:idx val="1"/>
          <c:order val="1"/>
          <c:tx>
            <c:strRef>
              <c:f>'Figur 6.6'!$C$4</c:f>
              <c:strCache>
                <c:ptCount val="1"/>
                <c:pt idx="0">
                  <c:v>Formueindkomst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6.6'!$A$5:$A$32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6.6'!$C$5:$C$32</c:f>
              <c:numCache>
                <c:formatCode>General</c:formatCode>
                <c:ptCount val="28"/>
                <c:pt idx="0">
                  <c:v>0.1260737521112027</c:v>
                </c:pt>
                <c:pt idx="1">
                  <c:v>0.16329146984539056</c:v>
                </c:pt>
                <c:pt idx="2">
                  <c:v>0.19297263508773935</c:v>
                </c:pt>
                <c:pt idx="3">
                  <c:v>0.40426256578464037</c:v>
                </c:pt>
                <c:pt idx="4">
                  <c:v>0.67290704863100737</c:v>
                </c:pt>
                <c:pt idx="5">
                  <c:v>0.84147911272167542</c:v>
                </c:pt>
                <c:pt idx="6">
                  <c:v>0.97854312174029623</c:v>
                </c:pt>
                <c:pt idx="7">
                  <c:v>1.3689826735907678</c:v>
                </c:pt>
                <c:pt idx="8">
                  <c:v>1.28109490173192</c:v>
                </c:pt>
                <c:pt idx="9">
                  <c:v>1.3929607174338199</c:v>
                </c:pt>
                <c:pt idx="10">
                  <c:v>1.9826391192342994</c:v>
                </c:pt>
                <c:pt idx="11">
                  <c:v>1.5180452928877182</c:v>
                </c:pt>
                <c:pt idx="12">
                  <c:v>1.3698239748515266</c:v>
                </c:pt>
                <c:pt idx="13">
                  <c:v>1.2038559551481445</c:v>
                </c:pt>
                <c:pt idx="14">
                  <c:v>1.303399279008963</c:v>
                </c:pt>
                <c:pt idx="15">
                  <c:v>1.7414066211770145</c:v>
                </c:pt>
                <c:pt idx="16">
                  <c:v>2.2356992932796462</c:v>
                </c:pt>
                <c:pt idx="17">
                  <c:v>2.8228513797972421</c:v>
                </c:pt>
                <c:pt idx="18">
                  <c:v>1.5577589714322981</c:v>
                </c:pt>
                <c:pt idx="19">
                  <c:v>1.0363793537782944</c:v>
                </c:pt>
                <c:pt idx="20">
                  <c:v>1.6055933049052082</c:v>
                </c:pt>
                <c:pt idx="21">
                  <c:v>1.799969682437498</c:v>
                </c:pt>
                <c:pt idx="22">
                  <c:v>1.7464773979278436</c:v>
                </c:pt>
                <c:pt idx="23">
                  <c:v>1.9039111854872799</c:v>
                </c:pt>
                <c:pt idx="24">
                  <c:v>2.0409958060554385</c:v>
                </c:pt>
                <c:pt idx="25">
                  <c:v>2.7281950633448417</c:v>
                </c:pt>
                <c:pt idx="26">
                  <c:v>2.4268826775027783</c:v>
                </c:pt>
                <c:pt idx="27">
                  <c:v>2.4879472223430725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231-ADAB-3DFB26D5A046}"/>
            </c:ext>
          </c:extLst>
        </c:ser>
        <c:ser>
          <c:idx val="2"/>
          <c:order val="2"/>
          <c:tx>
            <c:strRef>
              <c:f>'Figur 6.6'!$D$4</c:f>
              <c:strCache>
                <c:ptCount val="1"/>
                <c:pt idx="0">
                  <c:v>Lejeværdi af egen bolig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6.6'!$A$5:$A$32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6.6'!$D$5:$D$32</c:f>
              <c:numCache>
                <c:formatCode>General</c:formatCode>
                <c:ptCount val="28"/>
                <c:pt idx="0">
                  <c:v>0.4284522630394732</c:v>
                </c:pt>
                <c:pt idx="1">
                  <c:v>0.42063502340368136</c:v>
                </c:pt>
                <c:pt idx="2">
                  <c:v>0.44468277781934301</c:v>
                </c:pt>
                <c:pt idx="3">
                  <c:v>0.46626429179557538</c:v>
                </c:pt>
                <c:pt idx="4">
                  <c:v>0.40937604377190184</c:v>
                </c:pt>
                <c:pt idx="5">
                  <c:v>0.40210870781236008</c:v>
                </c:pt>
                <c:pt idx="6">
                  <c:v>0.40218362325509516</c:v>
                </c:pt>
                <c:pt idx="7">
                  <c:v>0.39390225100250209</c:v>
                </c:pt>
                <c:pt idx="8">
                  <c:v>0.37364821928699959</c:v>
                </c:pt>
                <c:pt idx="9">
                  <c:v>0.35761525608968092</c:v>
                </c:pt>
                <c:pt idx="10">
                  <c:v>0.35142327427144099</c:v>
                </c:pt>
                <c:pt idx="11">
                  <c:v>0.35266241737360815</c:v>
                </c:pt>
                <c:pt idx="12">
                  <c:v>0.36183925738944184</c:v>
                </c:pt>
                <c:pt idx="13">
                  <c:v>0.36911855721553977</c:v>
                </c:pt>
                <c:pt idx="14">
                  <c:v>0.37341716803507663</c:v>
                </c:pt>
                <c:pt idx="15">
                  <c:v>0.38019766124872834</c:v>
                </c:pt>
                <c:pt idx="16">
                  <c:v>0.37309531444608013</c:v>
                </c:pt>
                <c:pt idx="17">
                  <c:v>0.3602329706622529</c:v>
                </c:pt>
                <c:pt idx="18">
                  <c:v>0.34840022507885382</c:v>
                </c:pt>
                <c:pt idx="19">
                  <c:v>0.37257699442919212</c:v>
                </c:pt>
                <c:pt idx="20">
                  <c:v>0.38853910490418231</c:v>
                </c:pt>
                <c:pt idx="21">
                  <c:v>0.43365450645059733</c:v>
                </c:pt>
                <c:pt idx="22">
                  <c:v>0.43223622846333176</c:v>
                </c:pt>
                <c:pt idx="23">
                  <c:v>0.44236362054059897</c:v>
                </c:pt>
                <c:pt idx="24">
                  <c:v>0.44835620486204086</c:v>
                </c:pt>
                <c:pt idx="25">
                  <c:v>0.43959111803782391</c:v>
                </c:pt>
                <c:pt idx="26">
                  <c:v>0.44228268979497931</c:v>
                </c:pt>
                <c:pt idx="27">
                  <c:v>0.44039307953366208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231-ADAB-3DFB26D5A046}"/>
            </c:ext>
          </c:extLst>
        </c:ser>
        <c:ser>
          <c:idx val="3"/>
          <c:order val="3"/>
          <c:tx>
            <c:strRef>
              <c:f>'Figur 6.6'!$E$4</c:f>
              <c:strCache>
                <c:ptCount val="1"/>
                <c:pt idx="0">
                  <c:v>Restindkomst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6.6'!$A$5:$A$32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'Figur 6.6'!$E$5:$E$32</c:f>
              <c:numCache>
                <c:formatCode>General</c:formatCode>
                <c:ptCount val="28"/>
                <c:pt idx="0">
                  <c:v>1.625449085860398</c:v>
                </c:pt>
                <c:pt idx="1">
                  <c:v>1.2583420124769256</c:v>
                </c:pt>
                <c:pt idx="2">
                  <c:v>1.2247440764824959</c:v>
                </c:pt>
                <c:pt idx="3">
                  <c:v>1.4671448534138261</c:v>
                </c:pt>
                <c:pt idx="4">
                  <c:v>0.68947619105170321</c:v>
                </c:pt>
                <c:pt idx="5">
                  <c:v>0.63688915188263284</c:v>
                </c:pt>
                <c:pt idx="6">
                  <c:v>0.41311676924075608</c:v>
                </c:pt>
                <c:pt idx="7">
                  <c:v>0.40245144305171793</c:v>
                </c:pt>
                <c:pt idx="8">
                  <c:v>0.43807985170116037</c:v>
                </c:pt>
                <c:pt idx="9">
                  <c:v>0.4119541116133475</c:v>
                </c:pt>
                <c:pt idx="10">
                  <c:v>0.40319351300120659</c:v>
                </c:pt>
                <c:pt idx="11">
                  <c:v>0.39957933204291957</c:v>
                </c:pt>
                <c:pt idx="12">
                  <c:v>0.38779894838950979</c:v>
                </c:pt>
                <c:pt idx="13">
                  <c:v>0.38351816709698189</c:v>
                </c:pt>
                <c:pt idx="14">
                  <c:v>0.3861112201914173</c:v>
                </c:pt>
                <c:pt idx="15">
                  <c:v>0.37085401681922908</c:v>
                </c:pt>
                <c:pt idx="16">
                  <c:v>0.35664485539590857</c:v>
                </c:pt>
                <c:pt idx="17">
                  <c:v>0.38426854603628441</c:v>
                </c:pt>
                <c:pt idx="18">
                  <c:v>0.39702175582625976</c:v>
                </c:pt>
                <c:pt idx="19">
                  <c:v>0.37447547034716749</c:v>
                </c:pt>
                <c:pt idx="20">
                  <c:v>0.41179547887221252</c:v>
                </c:pt>
                <c:pt idx="21">
                  <c:v>0.38197988665172872</c:v>
                </c:pt>
                <c:pt idx="22">
                  <c:v>0.28537985179440173</c:v>
                </c:pt>
                <c:pt idx="23">
                  <c:v>0.30242636185718585</c:v>
                </c:pt>
                <c:pt idx="24">
                  <c:v>0.30038906449402653</c:v>
                </c:pt>
                <c:pt idx="25">
                  <c:v>0.56809919702053391</c:v>
                </c:pt>
                <c:pt idx="26">
                  <c:v>0.34708535412039199</c:v>
                </c:pt>
                <c:pt idx="27">
                  <c:v>0.32532361282165384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tickLblSkip val="3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3261198600174978"/>
          <c:y val="0.12007436570428696"/>
          <c:w val="0.73353696412948366"/>
          <c:h val="8.162729658792651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6.7'!$B$4</c:f>
              <c:strCache>
                <c:ptCount val="1"/>
                <c:pt idx="0">
                  <c:v>Lønkvote ift. BFI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6.7'!$A$5:$A$53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'Figur 6.7'!$B$5:$B$53</c:f>
              <c:numCache>
                <c:formatCode>0</c:formatCode>
                <c:ptCount val="49"/>
                <c:pt idx="0">
                  <c:v>58.991569273075953</c:v>
                </c:pt>
                <c:pt idx="1">
                  <c:v>59.986168741355463</c:v>
                </c:pt>
                <c:pt idx="2">
                  <c:v>58.44881282322352</c:v>
                </c:pt>
                <c:pt idx="3">
                  <c:v>57.676682625824341</c:v>
                </c:pt>
                <c:pt idx="4">
                  <c:v>59.603866196726273</c:v>
                </c:pt>
                <c:pt idx="5">
                  <c:v>60.377395261365464</c:v>
                </c:pt>
                <c:pt idx="6">
                  <c:v>59.867604468349192</c:v>
                </c:pt>
                <c:pt idx="7">
                  <c:v>60.187401236556667</c:v>
                </c:pt>
                <c:pt idx="8">
                  <c:v>60.531241953779023</c:v>
                </c:pt>
                <c:pt idx="9">
                  <c:v>61.417847732543073</c:v>
                </c:pt>
                <c:pt idx="10">
                  <c:v>62.316984800025608</c:v>
                </c:pt>
                <c:pt idx="11">
                  <c:v>61.426629179371432</c:v>
                </c:pt>
                <c:pt idx="12">
                  <c:v>60.391091748220383</c:v>
                </c:pt>
                <c:pt idx="13">
                  <c:v>59.983283919712918</c:v>
                </c:pt>
                <c:pt idx="14">
                  <c:v>58.750818428654718</c:v>
                </c:pt>
                <c:pt idx="15">
                  <c:v>58.892881635852149</c:v>
                </c:pt>
                <c:pt idx="16">
                  <c:v>60.100376827197813</c:v>
                </c:pt>
                <c:pt idx="17">
                  <c:v>61.904402159371706</c:v>
                </c:pt>
                <c:pt idx="18">
                  <c:v>62.281989520771383</c:v>
                </c:pt>
                <c:pt idx="19">
                  <c:v>60.830712662835836</c:v>
                </c:pt>
                <c:pt idx="20">
                  <c:v>60.439141529049031</c:v>
                </c:pt>
                <c:pt idx="21">
                  <c:v>59.926036971202365</c:v>
                </c:pt>
                <c:pt idx="22">
                  <c:v>58.999184332269216</c:v>
                </c:pt>
                <c:pt idx="23">
                  <c:v>59.256146301004534</c:v>
                </c:pt>
                <c:pt idx="24">
                  <c:v>57.576158233764552</c:v>
                </c:pt>
                <c:pt idx="25">
                  <c:v>57.72826425677782</c:v>
                </c:pt>
                <c:pt idx="26">
                  <c:v>58.155347146275417</c:v>
                </c:pt>
                <c:pt idx="27">
                  <c:v>58.214489359690923</c:v>
                </c:pt>
                <c:pt idx="28">
                  <c:v>60.102674641665899</c:v>
                </c:pt>
                <c:pt idx="29">
                  <c:v>60.222581088184732</c:v>
                </c:pt>
                <c:pt idx="30">
                  <c:v>58.168817515017004</c:v>
                </c:pt>
                <c:pt idx="31">
                  <c:v>59.334595677945465</c:v>
                </c:pt>
                <c:pt idx="32">
                  <c:v>59.866580339874446</c:v>
                </c:pt>
                <c:pt idx="33">
                  <c:v>60.263525309667443</c:v>
                </c:pt>
                <c:pt idx="34">
                  <c:v>59.380844276373999</c:v>
                </c:pt>
                <c:pt idx="35">
                  <c:v>59.546191247974065</c:v>
                </c:pt>
                <c:pt idx="36">
                  <c:v>59.51127358374837</c:v>
                </c:pt>
                <c:pt idx="37">
                  <c:v>61.283281372208222</c:v>
                </c:pt>
                <c:pt idx="38">
                  <c:v>61.642254926965968</c:v>
                </c:pt>
                <c:pt idx="39">
                  <c:v>63.749651987329301</c:v>
                </c:pt>
                <c:pt idx="40">
                  <c:v>61.193482999421853</c:v>
                </c:pt>
                <c:pt idx="41">
                  <c:v>60.825231475654149</c:v>
                </c:pt>
                <c:pt idx="42">
                  <c:v>59.939013435316902</c:v>
                </c:pt>
                <c:pt idx="43">
                  <c:v>59.923844324050549</c:v>
                </c:pt>
                <c:pt idx="44">
                  <c:v>59.696153142288686</c:v>
                </c:pt>
                <c:pt idx="45">
                  <c:v>59.9596710354473</c:v>
                </c:pt>
                <c:pt idx="46">
                  <c:v>60.107921414032447</c:v>
                </c:pt>
                <c:pt idx="47">
                  <c:v>59.865957943463457</c:v>
                </c:pt>
                <c:pt idx="48">
                  <c:v>61.230564289442988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6.7'!$C$4</c:f>
              <c:strCache>
                <c:ptCount val="1"/>
                <c:pt idx="0">
                  <c:v>Gennemsnitlig lønkvote 1970-2018</c:v>
                </c:pt>
              </c:strCache>
            </c:strRef>
          </c:tx>
          <c:spPr>
            <a:ln>
              <a:solidFill>
                <a:srgbClr val="2C5234"/>
              </a:solidFill>
              <a:prstDash val="dash"/>
            </a:ln>
          </c:spPr>
          <c:marker>
            <c:symbol val="none"/>
          </c:marker>
          <c:cat>
            <c:numRef>
              <c:f>'Figur 6.7'!$A$5:$A$53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'Figur 6.7'!$C$5:$C$53</c:f>
              <c:numCache>
                <c:formatCode>0</c:formatCode>
                <c:ptCount val="49"/>
                <c:pt idx="0">
                  <c:v>60.001564109202448</c:v>
                </c:pt>
                <c:pt idx="1">
                  <c:v>60.001564109202448</c:v>
                </c:pt>
                <c:pt idx="2">
                  <c:v>60.001564109202448</c:v>
                </c:pt>
                <c:pt idx="3">
                  <c:v>60.001564109202448</c:v>
                </c:pt>
                <c:pt idx="4">
                  <c:v>60.001564109202448</c:v>
                </c:pt>
                <c:pt idx="5">
                  <c:v>60.001564109202448</c:v>
                </c:pt>
                <c:pt idx="6">
                  <c:v>60.001564109202448</c:v>
                </c:pt>
                <c:pt idx="7">
                  <c:v>60.001564109202448</c:v>
                </c:pt>
                <c:pt idx="8">
                  <c:v>60.001564109202448</c:v>
                </c:pt>
                <c:pt idx="9">
                  <c:v>60.001564109202448</c:v>
                </c:pt>
                <c:pt idx="10">
                  <c:v>60.001564109202448</c:v>
                </c:pt>
                <c:pt idx="11">
                  <c:v>60.001564109202448</c:v>
                </c:pt>
                <c:pt idx="12">
                  <c:v>60.001564109202448</c:v>
                </c:pt>
                <c:pt idx="13">
                  <c:v>60.001564109202448</c:v>
                </c:pt>
                <c:pt idx="14">
                  <c:v>60.001564109202448</c:v>
                </c:pt>
                <c:pt idx="15">
                  <c:v>60.001564109202448</c:v>
                </c:pt>
                <c:pt idx="16">
                  <c:v>60.001564109202448</c:v>
                </c:pt>
                <c:pt idx="17">
                  <c:v>60.001564109202448</c:v>
                </c:pt>
                <c:pt idx="18">
                  <c:v>60.001564109202448</c:v>
                </c:pt>
                <c:pt idx="19">
                  <c:v>60.001564109202448</c:v>
                </c:pt>
                <c:pt idx="20">
                  <c:v>60.001564109202448</c:v>
                </c:pt>
                <c:pt idx="21">
                  <c:v>60.001564109202448</c:v>
                </c:pt>
                <c:pt idx="22">
                  <c:v>60.001564109202448</c:v>
                </c:pt>
                <c:pt idx="23">
                  <c:v>60.001564109202448</c:v>
                </c:pt>
                <c:pt idx="24">
                  <c:v>60.001564109202448</c:v>
                </c:pt>
                <c:pt idx="25">
                  <c:v>60.001564109202448</c:v>
                </c:pt>
                <c:pt idx="26">
                  <c:v>60.001564109202448</c:v>
                </c:pt>
                <c:pt idx="27">
                  <c:v>60.001564109202448</c:v>
                </c:pt>
                <c:pt idx="28">
                  <c:v>60.001564109202448</c:v>
                </c:pt>
                <c:pt idx="29">
                  <c:v>60.001564109202448</c:v>
                </c:pt>
                <c:pt idx="30">
                  <c:v>60.001564109202448</c:v>
                </c:pt>
                <c:pt idx="31">
                  <c:v>60.001564109202448</c:v>
                </c:pt>
                <c:pt idx="32">
                  <c:v>60.001564109202448</c:v>
                </c:pt>
                <c:pt idx="33">
                  <c:v>60.001564109202448</c:v>
                </c:pt>
                <c:pt idx="34">
                  <c:v>60.001564109202448</c:v>
                </c:pt>
                <c:pt idx="35">
                  <c:v>60.001564109202448</c:v>
                </c:pt>
                <c:pt idx="36">
                  <c:v>60.001564109202448</c:v>
                </c:pt>
                <c:pt idx="37">
                  <c:v>60.001564109202448</c:v>
                </c:pt>
                <c:pt idx="38">
                  <c:v>60.001564109202448</c:v>
                </c:pt>
                <c:pt idx="39">
                  <c:v>60.001564109202448</c:v>
                </c:pt>
                <c:pt idx="40">
                  <c:v>60.001564109202448</c:v>
                </c:pt>
                <c:pt idx="41">
                  <c:v>60.001564109202448</c:v>
                </c:pt>
                <c:pt idx="42">
                  <c:v>60.001564109202448</c:v>
                </c:pt>
                <c:pt idx="43">
                  <c:v>60.001564109202448</c:v>
                </c:pt>
                <c:pt idx="44">
                  <c:v>60.001564109202448</c:v>
                </c:pt>
                <c:pt idx="45">
                  <c:v>60.001564109202448</c:v>
                </c:pt>
                <c:pt idx="46">
                  <c:v>60.001564109202448</c:v>
                </c:pt>
                <c:pt idx="47">
                  <c:v>60.001564109202448</c:v>
                </c:pt>
                <c:pt idx="48">
                  <c:v>60.001564109202448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0.128999343832021"/>
          <c:y val="0.74821157771945168"/>
          <c:w val="0.76891163179280753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551399825021872E-2"/>
          <c:y val="8.9722222222222245E-2"/>
          <c:w val="0.94580942905812371"/>
          <c:h val="0.83146434820647441"/>
        </c:manualLayout>
      </c:layout>
      <c:areaChart>
        <c:grouping val="stacked"/>
        <c:varyColors val="0"/>
        <c:ser>
          <c:idx val="7"/>
          <c:order val="6"/>
          <c:tx>
            <c:strRef>
              <c:f>'Figur 6.8'!$H$4</c:f>
              <c:strCache>
                <c:ptCount val="1"/>
                <c:pt idx="0">
                  <c:v>Area lav</c:v>
                </c:pt>
              </c:strCache>
            </c:strRef>
          </c:tx>
          <c:spPr>
            <a:noFill/>
            <a:ln>
              <a:noFill/>
            </a:ln>
          </c:spP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6.8'!$H$5:$H$25</c:f>
              <c:numCache>
                <c:formatCode>0</c:formatCode>
                <c:ptCount val="21"/>
                <c:pt idx="0">
                  <c:v>100</c:v>
                </c:pt>
                <c:pt idx="1">
                  <c:v>98.353623204831592</c:v>
                </c:pt>
                <c:pt idx="2">
                  <c:v>104.19370335641854</c:v>
                </c:pt>
                <c:pt idx="3">
                  <c:v>102.1594338440764</c:v>
                </c:pt>
                <c:pt idx="4">
                  <c:v>102.49780188280131</c:v>
                </c:pt>
                <c:pt idx="5">
                  <c:v>102.15668809497835</c:v>
                </c:pt>
                <c:pt idx="6">
                  <c:v>101.72629361043946</c:v>
                </c:pt>
                <c:pt idx="7">
                  <c:v>103.1556887637403</c:v>
                </c:pt>
                <c:pt idx="8">
                  <c:v>102.86678468665369</c:v>
                </c:pt>
                <c:pt idx="9">
                  <c:v>100.06646466858437</c:v>
                </c:pt>
                <c:pt idx="10">
                  <c:v>101.41154441100748</c:v>
                </c:pt>
                <c:pt idx="11">
                  <c:v>102.42412540638941</c:v>
                </c:pt>
                <c:pt idx="12">
                  <c:v>105.80062771737242</c:v>
                </c:pt>
                <c:pt idx="13">
                  <c:v>103.71822326691115</c:v>
                </c:pt>
                <c:pt idx="14">
                  <c:v>102.40474325120846</c:v>
                </c:pt>
                <c:pt idx="15">
                  <c:v>101.44657126436618</c:v>
                </c:pt>
                <c:pt idx="16">
                  <c:v>100.3467469585769</c:v>
                </c:pt>
                <c:pt idx="17">
                  <c:v>100.17288099849199</c:v>
                </c:pt>
                <c:pt idx="18">
                  <c:v>95.609540445929895</c:v>
                </c:pt>
                <c:pt idx="19">
                  <c:v>96.597436684678655</c:v>
                </c:pt>
                <c:pt idx="20">
                  <c:v>97.007558500815591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D4-40D5-B613-A4A6B24974BD}"/>
            </c:ext>
          </c:extLst>
        </c:ser>
        <c:ser>
          <c:idx val="4"/>
          <c:order val="7"/>
          <c:tx>
            <c:strRef>
              <c:f>'Figur 6.8'!$I$4</c:f>
              <c:strCache>
                <c:ptCount val="1"/>
                <c:pt idx="0">
                  <c:v>Area høj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solidFill>
                <a:sysClr val="window" lastClr="FFFFFF">
                  <a:lumMod val="75000"/>
                  <a:alpha val="50000"/>
                </a:sysClr>
              </a:solidFill>
            </a:ln>
          </c:spP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6.8'!$I$5:$I$25</c:f>
              <c:numCache>
                <c:formatCode>0</c:formatCode>
                <c:ptCount val="21"/>
                <c:pt idx="0">
                  <c:v>0</c:v>
                </c:pt>
                <c:pt idx="1">
                  <c:v>2.1137382327459306</c:v>
                </c:pt>
                <c:pt idx="2">
                  <c:v>-0.96964797800750091</c:v>
                </c:pt>
                <c:pt idx="3">
                  <c:v>0.75633994693114914</c:v>
                </c:pt>
                <c:pt idx="4">
                  <c:v>3.3171002033655128</c:v>
                </c:pt>
                <c:pt idx="5">
                  <c:v>4.3299256714235383</c:v>
                </c:pt>
                <c:pt idx="6">
                  <c:v>6.0587821368670802</c:v>
                </c:pt>
                <c:pt idx="7">
                  <c:v>4.7579260570136626</c:v>
                </c:pt>
                <c:pt idx="8">
                  <c:v>8.0905558740111019</c:v>
                </c:pt>
                <c:pt idx="9">
                  <c:v>10.670652685869513</c:v>
                </c:pt>
                <c:pt idx="10">
                  <c:v>11.887496042079619</c:v>
                </c:pt>
                <c:pt idx="11">
                  <c:v>12.179897200171638</c:v>
                </c:pt>
                <c:pt idx="12">
                  <c:v>9.6419529442695477</c:v>
                </c:pt>
                <c:pt idx="13">
                  <c:v>16.773278259818667</c:v>
                </c:pt>
                <c:pt idx="14">
                  <c:v>17.408536723147591</c:v>
                </c:pt>
                <c:pt idx="15">
                  <c:v>18.329143039594584</c:v>
                </c:pt>
                <c:pt idx="16">
                  <c:v>20.419230142329823</c:v>
                </c:pt>
                <c:pt idx="17">
                  <c:v>20.497518406884751</c:v>
                </c:pt>
                <c:pt idx="18">
                  <c:v>23.929665671042613</c:v>
                </c:pt>
                <c:pt idx="19">
                  <c:v>24.965031512741859</c:v>
                </c:pt>
                <c:pt idx="20">
                  <c:v>25.891915888811795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4-40D5-B613-A4A6B249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59040"/>
        <c:axId val="347457864"/>
      </c:areaChart>
      <c:lineChart>
        <c:grouping val="standard"/>
        <c:varyColors val="0"/>
        <c:ser>
          <c:idx val="0"/>
          <c:order val="0"/>
          <c:tx>
            <c:strRef>
              <c:f>'Figur 6.8'!$B$4</c:f>
              <c:strCache>
                <c:ptCount val="1"/>
                <c:pt idx="0">
                  <c:v>5. percentil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6.8'!$B$5:$B$25</c:f>
              <c:numCache>
                <c:formatCode>0</c:formatCode>
                <c:ptCount val="21"/>
                <c:pt idx="0">
                  <c:v>100</c:v>
                </c:pt>
                <c:pt idx="1">
                  <c:v>98.353623204831592</c:v>
                </c:pt>
                <c:pt idx="2">
                  <c:v>104.19370335641854</c:v>
                </c:pt>
                <c:pt idx="3">
                  <c:v>102.1594338440764</c:v>
                </c:pt>
                <c:pt idx="4">
                  <c:v>102.49780188280131</c:v>
                </c:pt>
                <c:pt idx="5">
                  <c:v>102.15668809497835</c:v>
                </c:pt>
                <c:pt idx="6">
                  <c:v>101.72629361043946</c:v>
                </c:pt>
                <c:pt idx="7">
                  <c:v>103.1556887637403</c:v>
                </c:pt>
                <c:pt idx="8">
                  <c:v>102.86678468665369</c:v>
                </c:pt>
                <c:pt idx="9">
                  <c:v>100.06646466858437</c:v>
                </c:pt>
                <c:pt idx="10">
                  <c:v>101.41154441100748</c:v>
                </c:pt>
                <c:pt idx="11">
                  <c:v>102.42412540638941</c:v>
                </c:pt>
                <c:pt idx="12">
                  <c:v>105.80062771737242</c:v>
                </c:pt>
                <c:pt idx="13">
                  <c:v>103.71822326691115</c:v>
                </c:pt>
                <c:pt idx="14">
                  <c:v>102.40474325120846</c:v>
                </c:pt>
                <c:pt idx="15">
                  <c:v>101.44657126436618</c:v>
                </c:pt>
                <c:pt idx="16">
                  <c:v>100.3467469585769</c:v>
                </c:pt>
                <c:pt idx="17">
                  <c:v>100.17288099849199</c:v>
                </c:pt>
                <c:pt idx="18">
                  <c:v>95.609540445929895</c:v>
                </c:pt>
                <c:pt idx="19">
                  <c:v>96.597436684678655</c:v>
                </c:pt>
                <c:pt idx="20">
                  <c:v>97.007558500815591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0D5-B613-A4A6B24974BD}"/>
            </c:ext>
          </c:extLst>
        </c:ser>
        <c:ser>
          <c:idx val="1"/>
          <c:order val="1"/>
          <c:tx>
            <c:strRef>
              <c:f>'Figur 6.8'!$C$4</c:f>
              <c:strCache>
                <c:ptCount val="1"/>
                <c:pt idx="0">
                  <c:v>10. percentil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6.8'!$C$5:$C$25</c:f>
              <c:numCache>
                <c:formatCode>0</c:formatCode>
                <c:ptCount val="21"/>
                <c:pt idx="0">
                  <c:v>100</c:v>
                </c:pt>
                <c:pt idx="1">
                  <c:v>99.708810732171912</c:v>
                </c:pt>
                <c:pt idx="2">
                  <c:v>102.82909461197187</c:v>
                </c:pt>
                <c:pt idx="3">
                  <c:v>102.45986506782386</c:v>
                </c:pt>
                <c:pt idx="4">
                  <c:v>102.17544313023016</c:v>
                </c:pt>
                <c:pt idx="5">
                  <c:v>101.86069028145646</c:v>
                </c:pt>
                <c:pt idx="6">
                  <c:v>102.54563675287594</c:v>
                </c:pt>
                <c:pt idx="7">
                  <c:v>104.53010469704678</c:v>
                </c:pt>
                <c:pt idx="8">
                  <c:v>104.71374287012303</c:v>
                </c:pt>
                <c:pt idx="9">
                  <c:v>103.55946545728654</c:v>
                </c:pt>
                <c:pt idx="10">
                  <c:v>105.29527627203115</c:v>
                </c:pt>
                <c:pt idx="11">
                  <c:v>105.64357154022746</c:v>
                </c:pt>
                <c:pt idx="12">
                  <c:v>109.03806688989465</c:v>
                </c:pt>
                <c:pt idx="13">
                  <c:v>107.03761652751069</c:v>
                </c:pt>
                <c:pt idx="14">
                  <c:v>105.01546813867681</c:v>
                </c:pt>
                <c:pt idx="15">
                  <c:v>104.05164005090084</c:v>
                </c:pt>
                <c:pt idx="16">
                  <c:v>103.04317638072786</c:v>
                </c:pt>
                <c:pt idx="17">
                  <c:v>103.06046719118798</c:v>
                </c:pt>
                <c:pt idx="18">
                  <c:v>98.272346290986562</c:v>
                </c:pt>
                <c:pt idx="19">
                  <c:v>98.796942719276061</c:v>
                </c:pt>
                <c:pt idx="20">
                  <c:v>98.908487853518665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0D5-B613-A4A6B24974BD}"/>
            </c:ext>
          </c:extLst>
        </c:ser>
        <c:ser>
          <c:idx val="2"/>
          <c:order val="2"/>
          <c:tx>
            <c:strRef>
              <c:f>'Figur 6.8'!$D$4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6.8'!$D$5:$D$25</c:f>
              <c:numCache>
                <c:formatCode>0</c:formatCode>
                <c:ptCount val="21"/>
                <c:pt idx="0">
                  <c:v>100</c:v>
                </c:pt>
                <c:pt idx="1">
                  <c:v>100.0556512579229</c:v>
                </c:pt>
                <c:pt idx="2">
                  <c:v>102.26910218305525</c:v>
                </c:pt>
                <c:pt idx="3">
                  <c:v>102.50124905315239</c:v>
                </c:pt>
                <c:pt idx="4">
                  <c:v>103.39709326067906</c:v>
                </c:pt>
                <c:pt idx="5">
                  <c:v>104.00233737176498</c:v>
                </c:pt>
                <c:pt idx="6">
                  <c:v>104.97691121224702</c:v>
                </c:pt>
                <c:pt idx="7">
                  <c:v>106.44696015771295</c:v>
                </c:pt>
                <c:pt idx="8">
                  <c:v>107.75139005085383</c:v>
                </c:pt>
                <c:pt idx="9">
                  <c:v>108.09467851293478</c:v>
                </c:pt>
                <c:pt idx="10">
                  <c:v>110.39199916849694</c:v>
                </c:pt>
                <c:pt idx="11">
                  <c:v>111.32959838515744</c:v>
                </c:pt>
                <c:pt idx="12">
                  <c:v>115.94297312704029</c:v>
                </c:pt>
                <c:pt idx="13">
                  <c:v>115.20827050203133</c:v>
                </c:pt>
                <c:pt idx="14">
                  <c:v>113.90655738232537</c:v>
                </c:pt>
                <c:pt idx="15">
                  <c:v>113.38927236098593</c:v>
                </c:pt>
                <c:pt idx="16">
                  <c:v>112.88762535258891</c:v>
                </c:pt>
                <c:pt idx="17">
                  <c:v>113.52673920357077</c:v>
                </c:pt>
                <c:pt idx="18">
                  <c:v>111.21029700675938</c:v>
                </c:pt>
                <c:pt idx="19">
                  <c:v>112.1080060378633</c:v>
                </c:pt>
                <c:pt idx="20">
                  <c:v>112.9197722605505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0D5-B613-A4A6B24974BD}"/>
            </c:ext>
          </c:extLst>
        </c:ser>
        <c:ser>
          <c:idx val="5"/>
          <c:order val="3"/>
          <c:tx>
            <c:strRef>
              <c:f>'Figur 6.8'!$E$4</c:f>
              <c:strCache>
                <c:ptCount val="1"/>
                <c:pt idx="0">
                  <c:v>Gennemsnit</c:v>
                </c:pt>
              </c:strCache>
            </c:strRef>
          </c:tx>
          <c:spPr>
            <a:ln>
              <a:solidFill>
                <a:srgbClr val="A7A8AA"/>
              </a:solidFill>
              <a:prstDash val="dash"/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6.8'!$E$5:$E$25</c:f>
              <c:numCache>
                <c:formatCode>0</c:formatCode>
                <c:ptCount val="21"/>
                <c:pt idx="0">
                  <c:v>100</c:v>
                </c:pt>
                <c:pt idx="1">
                  <c:v>100.44053018940895</c:v>
                </c:pt>
                <c:pt idx="2">
                  <c:v>102.29690944399886</c:v>
                </c:pt>
                <c:pt idx="3">
                  <c:v>102.30164475394814</c:v>
                </c:pt>
                <c:pt idx="4">
                  <c:v>103.51923930603431</c:v>
                </c:pt>
                <c:pt idx="5">
                  <c:v>103.98601172221673</c:v>
                </c:pt>
                <c:pt idx="6">
                  <c:v>104.96233792755973</c:v>
                </c:pt>
                <c:pt idx="7">
                  <c:v>106.12775797365927</c:v>
                </c:pt>
                <c:pt idx="8">
                  <c:v>107.97936747968208</c:v>
                </c:pt>
                <c:pt idx="9">
                  <c:v>107.67781433245733</c:v>
                </c:pt>
                <c:pt idx="10">
                  <c:v>110.0374537188025</c:v>
                </c:pt>
                <c:pt idx="11">
                  <c:v>111.0653345350115</c:v>
                </c:pt>
                <c:pt idx="12">
                  <c:v>114.21196521561848</c:v>
                </c:pt>
                <c:pt idx="13">
                  <c:v>115.21052154875974</c:v>
                </c:pt>
                <c:pt idx="14">
                  <c:v>114.0391952797053</c:v>
                </c:pt>
                <c:pt idx="15">
                  <c:v>113.58359819500316</c:v>
                </c:pt>
                <c:pt idx="16">
                  <c:v>113.50681729658916</c:v>
                </c:pt>
                <c:pt idx="17">
                  <c:v>113.94511758549473</c:v>
                </c:pt>
                <c:pt idx="18">
                  <c:v>111.59545678866087</c:v>
                </c:pt>
                <c:pt idx="19">
                  <c:v>112.86652590455613</c:v>
                </c:pt>
                <c:pt idx="20">
                  <c:v>113.7124588932048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0D5-B613-A4A6B24974BD}"/>
            </c:ext>
          </c:extLst>
        </c:ser>
        <c:ser>
          <c:idx val="3"/>
          <c:order val="4"/>
          <c:tx>
            <c:strRef>
              <c:f>'Figur 6.8'!$F$4</c:f>
              <c:strCache>
                <c:ptCount val="1"/>
                <c:pt idx="0">
                  <c:v>90. percentil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6.8'!$F$5:$F$25</c:f>
              <c:numCache>
                <c:formatCode>0</c:formatCode>
                <c:ptCount val="21"/>
                <c:pt idx="0">
                  <c:v>100</c:v>
                </c:pt>
                <c:pt idx="1">
                  <c:v>100.35428584931239</c:v>
                </c:pt>
                <c:pt idx="2">
                  <c:v>103.09539462065109</c:v>
                </c:pt>
                <c:pt idx="3">
                  <c:v>102.87407156373365</c:v>
                </c:pt>
                <c:pt idx="4">
                  <c:v>104.95748588173277</c:v>
                </c:pt>
                <c:pt idx="5">
                  <c:v>105.66060928914062</c:v>
                </c:pt>
                <c:pt idx="6">
                  <c:v>106.95516001233396</c:v>
                </c:pt>
                <c:pt idx="7">
                  <c:v>107.41570590540286</c:v>
                </c:pt>
                <c:pt idx="8">
                  <c:v>109.43742597746477</c:v>
                </c:pt>
                <c:pt idx="9">
                  <c:v>109.40562999478985</c:v>
                </c:pt>
                <c:pt idx="10">
                  <c:v>111.73891886435328</c:v>
                </c:pt>
                <c:pt idx="11">
                  <c:v>113.22026639450513</c:v>
                </c:pt>
                <c:pt idx="12">
                  <c:v>114.78859069051093</c:v>
                </c:pt>
                <c:pt idx="13">
                  <c:v>118.08179501238936</c:v>
                </c:pt>
                <c:pt idx="14">
                  <c:v>117.26174760246109</c:v>
                </c:pt>
                <c:pt idx="15">
                  <c:v>117.0722572582717</c:v>
                </c:pt>
                <c:pt idx="16">
                  <c:v>118.36909748811124</c:v>
                </c:pt>
                <c:pt idx="17">
                  <c:v>118.47993654516019</c:v>
                </c:pt>
                <c:pt idx="18">
                  <c:v>117.13850603079925</c:v>
                </c:pt>
                <c:pt idx="19">
                  <c:v>119.08159930242283</c:v>
                </c:pt>
                <c:pt idx="20">
                  <c:v>120.34488050703635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0D5-B613-A4A6B24974BD}"/>
            </c:ext>
          </c:extLst>
        </c:ser>
        <c:ser>
          <c:idx val="6"/>
          <c:order val="5"/>
          <c:tx>
            <c:strRef>
              <c:f>'Figur 6.8'!$G$4</c:f>
              <c:strCache>
                <c:ptCount val="1"/>
                <c:pt idx="0">
                  <c:v>95. percentil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numRef>
              <c:f>'Figur 6.8'!$A$5:$A$25</c:f>
              <c:numCache>
                <c:formatCode>0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 6.8'!$G$5:$G$25</c:f>
              <c:numCache>
                <c:formatCode>0</c:formatCode>
                <c:ptCount val="21"/>
                <c:pt idx="0">
                  <c:v>100</c:v>
                </c:pt>
                <c:pt idx="1">
                  <c:v>100.46736143757752</c:v>
                </c:pt>
                <c:pt idx="2">
                  <c:v>103.22405537841104</c:v>
                </c:pt>
                <c:pt idx="3">
                  <c:v>102.91577379100755</c:v>
                </c:pt>
                <c:pt idx="4">
                  <c:v>105.81490208616682</c:v>
                </c:pt>
                <c:pt idx="5">
                  <c:v>106.48661376640189</c:v>
                </c:pt>
                <c:pt idx="6">
                  <c:v>107.78507574730654</c:v>
                </c:pt>
                <c:pt idx="7">
                  <c:v>107.91361482075396</c:v>
                </c:pt>
                <c:pt idx="8">
                  <c:v>110.95734056066479</c:v>
                </c:pt>
                <c:pt idx="9">
                  <c:v>110.73711735445389</c:v>
                </c:pt>
                <c:pt idx="10">
                  <c:v>113.2990404530871</c:v>
                </c:pt>
                <c:pt idx="11">
                  <c:v>114.60402260656105</c:v>
                </c:pt>
                <c:pt idx="12">
                  <c:v>115.44258066164197</c:v>
                </c:pt>
                <c:pt idx="13">
                  <c:v>120.49150152672982</c:v>
                </c:pt>
                <c:pt idx="14">
                  <c:v>119.81327997435605</c:v>
                </c:pt>
                <c:pt idx="15">
                  <c:v>119.77571430396077</c:v>
                </c:pt>
                <c:pt idx="16">
                  <c:v>120.76597710090672</c:v>
                </c:pt>
                <c:pt idx="17">
                  <c:v>120.67039940537674</c:v>
                </c:pt>
                <c:pt idx="18">
                  <c:v>119.53920611697251</c:v>
                </c:pt>
                <c:pt idx="19">
                  <c:v>121.56246819742051</c:v>
                </c:pt>
                <c:pt idx="20">
                  <c:v>122.89947438962739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4-40D5-B613-A4A6B249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7457864"/>
        <c:scaling>
          <c:orientation val="minMax"/>
          <c:min val="90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Indeks 1997=100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1534558180227475E-2"/>
          <c:y val="0.1111111111111111"/>
          <c:w val="0.5352642169728784"/>
          <c:h val="0.152471566054243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6.9'!$B$4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6.9'!$B$5:$B$20</c:f>
              <c:numCache>
                <c:formatCode>0.0</c:formatCode>
                <c:ptCount val="16"/>
                <c:pt idx="0">
                  <c:v>100</c:v>
                </c:pt>
                <c:pt idx="1">
                  <c:v>100.78051551458485</c:v>
                </c:pt>
                <c:pt idx="2">
                  <c:v>100.63719814403389</c:v>
                </c:pt>
                <c:pt idx="3">
                  <c:v>101.29220792628708</c:v>
                </c:pt>
                <c:pt idx="4">
                  <c:v>102.94547156375077</c:v>
                </c:pt>
                <c:pt idx="5">
                  <c:v>103.61829485499369</c:v>
                </c:pt>
                <c:pt idx="6">
                  <c:v>102.99269387640624</c:v>
                </c:pt>
                <c:pt idx="7">
                  <c:v>101.72268232849851</c:v>
                </c:pt>
                <c:pt idx="8">
                  <c:v>105.81767246948968</c:v>
                </c:pt>
                <c:pt idx="9">
                  <c:v>106.24239687148108</c:v>
                </c:pt>
                <c:pt idx="10">
                  <c:v>106.76311192415244</c:v>
                </c:pt>
                <c:pt idx="11">
                  <c:v>108.44523382657931</c:v>
                </c:pt>
                <c:pt idx="12">
                  <c:v>108.18543956850428</c:v>
                </c:pt>
                <c:pt idx="13">
                  <c:v>108.10699588401881</c:v>
                </c:pt>
                <c:pt idx="14">
                  <c:v>108.53622198456667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ser>
          <c:idx val="1"/>
          <c:order val="1"/>
          <c:tx>
            <c:strRef>
              <c:f>'Figur 6.9'!$C$4</c:f>
              <c:strCache>
                <c:ptCount val="1"/>
                <c:pt idx="0">
                  <c:v>Tyskland</c:v>
                </c:pt>
              </c:strCache>
            </c:strRef>
          </c:tx>
          <c:spPr>
            <a:ln>
              <a:solidFill>
                <a:srgbClr val="2C5234"/>
              </a:solidFill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6.9'!$C$5:$C$20</c:f>
              <c:numCache>
                <c:formatCode>0.0</c:formatCode>
                <c:ptCount val="16"/>
                <c:pt idx="0">
                  <c:v>100</c:v>
                </c:pt>
                <c:pt idx="1">
                  <c:v>98.55958097038426</c:v>
                </c:pt>
                <c:pt idx="2">
                  <c:v>102.26675068262966</c:v>
                </c:pt>
                <c:pt idx="3">
                  <c:v>103.39056112969138</c:v>
                </c:pt>
                <c:pt idx="4">
                  <c:v>110.09409044641562</c:v>
                </c:pt>
                <c:pt idx="5">
                  <c:v>106.79032650197875</c:v>
                </c:pt>
                <c:pt idx="6">
                  <c:v>105.37492942659117</c:v>
                </c:pt>
                <c:pt idx="7">
                  <c:v>109.07296817895411</c:v>
                </c:pt>
                <c:pt idx="8">
                  <c:v>109.57151858853172</c:v>
                </c:pt>
                <c:pt idx="9">
                  <c:v>114.50223692501564</c:v>
                </c:pt>
                <c:pt idx="10">
                  <c:v>107.85946361058603</c:v>
                </c:pt>
                <c:pt idx="11">
                  <c:v>110.94116257088848</c:v>
                </c:pt>
                <c:pt idx="12">
                  <c:v>111.6006207846157</c:v>
                </c:pt>
                <c:pt idx="13">
                  <c:v>115.54814687517919</c:v>
                </c:pt>
                <c:pt idx="14">
                  <c:v>109.57151858853172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6-449E-AAEF-8735F937B4E3}"/>
            </c:ext>
          </c:extLst>
        </c:ser>
        <c:ser>
          <c:idx val="2"/>
          <c:order val="2"/>
          <c:tx>
            <c:strRef>
              <c:f>'Figur 6.9'!$D$4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0076A8"/>
              </a:solidFill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6.9'!$D$5:$D$20</c:f>
              <c:numCache>
                <c:formatCode>0.0</c:formatCode>
                <c:ptCount val="16"/>
                <c:pt idx="0">
                  <c:v>100</c:v>
                </c:pt>
                <c:pt idx="1">
                  <c:v>99.910577391021846</c:v>
                </c:pt>
                <c:pt idx="2">
                  <c:v>100.08620705816125</c:v>
                </c:pt>
                <c:pt idx="3">
                  <c:v>100.64564904354319</c:v>
                </c:pt>
                <c:pt idx="4">
                  <c:v>102.43278290510136</c:v>
                </c:pt>
                <c:pt idx="5">
                  <c:v>106.28575679176467</c:v>
                </c:pt>
                <c:pt idx="6">
                  <c:v>107.70542302810986</c:v>
                </c:pt>
                <c:pt idx="7">
                  <c:v>108.76064214911487</c:v>
                </c:pt>
                <c:pt idx="8">
                  <c:v>109.22130548991508</c:v>
                </c:pt>
                <c:pt idx="9">
                  <c:v>111.14192301779293</c:v>
                </c:pt>
                <c:pt idx="10">
                  <c:v>112.45300729302363</c:v>
                </c:pt>
                <c:pt idx="11">
                  <c:v>114.12015735874934</c:v>
                </c:pt>
                <c:pt idx="12">
                  <c:v>115.28450618704342</c:v>
                </c:pt>
                <c:pt idx="13">
                  <c:v>121.139435822585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6-449E-AAEF-8735F937B4E3}"/>
            </c:ext>
          </c:extLst>
        </c:ser>
        <c:ser>
          <c:idx val="3"/>
          <c:order val="3"/>
          <c:tx>
            <c:strRef>
              <c:f>'Figur 6.9'!$E$4</c:f>
              <c:strCache>
                <c:ptCount val="1"/>
                <c:pt idx="0">
                  <c:v>Sverige</c:v>
                </c:pt>
              </c:strCache>
            </c:strRef>
          </c:tx>
          <c:spPr>
            <a:ln>
              <a:solidFill>
                <a:srgbClr val="6FC2B4"/>
              </a:solidFill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6.9'!$E$5:$E$20</c:f>
              <c:numCache>
                <c:formatCode>0.0</c:formatCode>
                <c:ptCount val="16"/>
                <c:pt idx="0">
                  <c:v>100</c:v>
                </c:pt>
                <c:pt idx="1">
                  <c:v>101.26698355501429</c:v>
                </c:pt>
                <c:pt idx="2">
                  <c:v>98.021434537648645</c:v>
                </c:pt>
                <c:pt idx="3">
                  <c:v>97.543119384110412</c:v>
                </c:pt>
                <c:pt idx="4">
                  <c:v>101.07106050021532</c:v>
                </c:pt>
                <c:pt idx="5">
                  <c:v>102.47670967568369</c:v>
                </c:pt>
                <c:pt idx="6">
                  <c:v>99.581114566202231</c:v>
                </c:pt>
                <c:pt idx="7">
                  <c:v>99.701104948388661</c:v>
                </c:pt>
                <c:pt idx="8">
                  <c:v>97.701425635363307</c:v>
                </c:pt>
                <c:pt idx="9">
                  <c:v>100.76569397450427</c:v>
                </c:pt>
                <c:pt idx="10">
                  <c:v>99.265118135611615</c:v>
                </c:pt>
                <c:pt idx="11">
                  <c:v>99.873844968054541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6-449E-AAEF-8735F937B4E3}"/>
            </c:ext>
          </c:extLst>
        </c:ser>
        <c:ser>
          <c:idx val="4"/>
          <c:order val="4"/>
          <c:tx>
            <c:strRef>
              <c:f>'Figur 6.9'!$F$4</c:f>
              <c:strCache>
                <c:ptCount val="1"/>
                <c:pt idx="0">
                  <c:v>Storbritannien</c:v>
                </c:pt>
              </c:strCache>
            </c:strRef>
          </c:tx>
          <c:spPr>
            <a:ln>
              <a:solidFill>
                <a:srgbClr val="A7A8AA"/>
              </a:solidFill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6.9'!$F$5:$F$20</c:f>
              <c:numCache>
                <c:formatCode>0.0</c:formatCode>
                <c:ptCount val="16"/>
                <c:pt idx="0">
                  <c:v>100</c:v>
                </c:pt>
                <c:pt idx="1">
                  <c:v>99.583259888088776</c:v>
                </c:pt>
                <c:pt idx="2">
                  <c:v>99.618259345737968</c:v>
                </c:pt>
                <c:pt idx="3">
                  <c:v>102.67983786446553</c:v>
                </c:pt>
                <c:pt idx="4">
                  <c:v>102.27255086361329</c:v>
                </c:pt>
                <c:pt idx="5">
                  <c:v>101.44427566986984</c:v>
                </c:pt>
                <c:pt idx="6">
                  <c:v>102.5491380826719</c:v>
                </c:pt>
                <c:pt idx="7">
                  <c:v>101.64201389207767</c:v>
                </c:pt>
                <c:pt idx="8">
                  <c:v>101.15920337874191</c:v>
                </c:pt>
                <c:pt idx="9">
                  <c:v>102.096959390789</c:v>
                </c:pt>
                <c:pt idx="10">
                  <c:v>100.30202562292574</c:v>
                </c:pt>
                <c:pt idx="11">
                  <c:v>100.17643491802539</c:v>
                </c:pt>
                <c:pt idx="12">
                  <c:v>100.57677500058497</c:v>
                </c:pt>
                <c:pt idx="13">
                  <c:v>98.707100069720497</c:v>
                </c:pt>
                <c:pt idx="14">
                  <c:v>96.802023944105201</c:v>
                </c:pt>
                <c:pt idx="15">
                  <c:v>96.706693029948411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6-449E-AAEF-8735F937B4E3}"/>
            </c:ext>
          </c:extLst>
        </c:ser>
        <c:ser>
          <c:idx val="5"/>
          <c:order val="5"/>
          <c:tx>
            <c:strRef>
              <c:f>'Figur 6.9'!$G$4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86BC25"/>
              </a:solidFill>
              <a:prstDash val="dash"/>
            </a:ln>
          </c:spPr>
          <c:marker>
            <c:symbol val="none"/>
          </c:marker>
          <c:cat>
            <c:strRef>
              <c:f>'Figur 6.9'!$A$5:$A$20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 6.9'!$G$5:$G$20</c:f>
              <c:numCache>
                <c:formatCode>0.0</c:formatCode>
                <c:ptCount val="16"/>
                <c:pt idx="0">
                  <c:v>100</c:v>
                </c:pt>
                <c:pt idx="1">
                  <c:v>101.06935215946828</c:v>
                </c:pt>
                <c:pt idx="2">
                  <c:v>102.6258101410598</c:v>
                </c:pt>
                <c:pt idx="3">
                  <c:v>104.15181920480107</c:v>
                </c:pt>
                <c:pt idx="4">
                  <c:v>103.83442990449791</c:v>
                </c:pt>
                <c:pt idx="5">
                  <c:v>104.07637420718821</c:v>
                </c:pt>
                <c:pt idx="6">
                  <c:v>104.90216258905762</c:v>
                </c:pt>
                <c:pt idx="7">
                  <c:v>106.82724252491683</c:v>
                </c:pt>
                <c:pt idx="8">
                  <c:v>107.43770175900916</c:v>
                </c:pt>
                <c:pt idx="9">
                  <c:v>107.91339158113556</c:v>
                </c:pt>
                <c:pt idx="10">
                  <c:v>111.97225011336391</c:v>
                </c:pt>
                <c:pt idx="11">
                  <c:v>108.98134689922468</c:v>
                </c:pt>
                <c:pt idx="12">
                  <c:v>107.36446892066014</c:v>
                </c:pt>
                <c:pt idx="13">
                  <c:v>108.14142253095727</c:v>
                </c:pt>
                <c:pt idx="14">
                  <c:v>108.22081307480514</c:v>
                </c:pt>
                <c:pt idx="15">
                  <c:v>108.60316584620593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35-49B9-AFD7-E64B5406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noMultiLvlLbl val="0"/>
      </c:catAx>
      <c:valAx>
        <c:axId val="347457864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Indeks 2002=100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legend>
      <c:legendPos val="t"/>
      <c:layout>
        <c:manualLayout>
          <c:xMode val="edge"/>
          <c:yMode val="edge"/>
          <c:x val="6.233267716535433E-2"/>
          <c:y val="0.10469310871523836"/>
          <c:w val="0.64391163604549417"/>
          <c:h val="0.1111771691362787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lineChart>
        <c:grouping val="standard"/>
        <c:varyColors val="0"/>
        <c:ser>
          <c:idx val="0"/>
          <c:order val="0"/>
          <c:tx>
            <c:strRef>
              <c:f>'Figur 6.10'!$B$4</c:f>
              <c:strCache>
                <c:ptCount val="1"/>
                <c:pt idx="0">
                  <c:v>Lavtlønnede</c:v>
                </c:pt>
              </c:strCache>
            </c:strRef>
          </c:tx>
          <c:spPr>
            <a:ln>
              <a:solidFill>
                <a:srgbClr val="86BC25"/>
              </a:solidFill>
            </a:ln>
          </c:spPr>
          <c:marker>
            <c:symbol val="none"/>
          </c:marker>
          <c:cat>
            <c:numRef>
              <c:f>'Figur 6.10'!$A$5:$A$23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'Figur 6.10'!$B$5:$B$23</c:f>
              <c:numCache>
                <c:formatCode>0.0</c:formatCode>
                <c:ptCount val="19"/>
                <c:pt idx="0">
                  <c:v>1.2493601166993182</c:v>
                </c:pt>
                <c:pt idx="1">
                  <c:v>1.1183842856646264</c:v>
                </c:pt>
                <c:pt idx="2">
                  <c:v>1.2880505604208548</c:v>
                </c:pt>
                <c:pt idx="3">
                  <c:v>1.6235007681093432</c:v>
                </c:pt>
                <c:pt idx="4">
                  <c:v>1.6087905575979451</c:v>
                </c:pt>
                <c:pt idx="5">
                  <c:v>1.6241087461161114</c:v>
                </c:pt>
                <c:pt idx="6">
                  <c:v>1.4458796422969162</c:v>
                </c:pt>
                <c:pt idx="7">
                  <c:v>1.3257779771705769</c:v>
                </c:pt>
                <c:pt idx="8">
                  <c:v>1.4284270417059299</c:v>
                </c:pt>
                <c:pt idx="9">
                  <c:v>1.4081626655775594</c:v>
                </c:pt>
                <c:pt idx="10">
                  <c:v>1.5091001169166516</c:v>
                </c:pt>
                <c:pt idx="11">
                  <c:v>1.7131647697336636</c:v>
                </c:pt>
                <c:pt idx="12">
                  <c:v>1.7483258401435835</c:v>
                </c:pt>
                <c:pt idx="13">
                  <c:v>1.8175602863663445</c:v>
                </c:pt>
                <c:pt idx="14">
                  <c:v>1.7541335443569177</c:v>
                </c:pt>
                <c:pt idx="15">
                  <c:v>1.6722636314944421</c:v>
                </c:pt>
                <c:pt idx="16">
                  <c:v>1.5585780057767142</c:v>
                </c:pt>
                <c:pt idx="17">
                  <c:v>1.5831870364385758</c:v>
                </c:pt>
                <c:pt idx="18">
                  <c:v>1.730570005595351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6-449E-AAEF-8735F937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59040"/>
        <c:axId val="347457864"/>
      </c:lineChart>
      <c:catAx>
        <c:axId val="3474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347457864"/>
        <c:crosses val="autoZero"/>
        <c:auto val="1"/>
        <c:lblAlgn val="ctr"/>
        <c:lblOffset val="100"/>
        <c:tickLblSkip val="2"/>
        <c:noMultiLvlLbl val="0"/>
      </c:catAx>
      <c:valAx>
        <c:axId val="34745786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34745904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areaChart>
        <c:grouping val="stacked"/>
        <c:varyColors val="0"/>
        <c:ser>
          <c:idx val="0"/>
          <c:order val="0"/>
          <c:tx>
            <c:strRef>
              <c:f>'Figur 6.11'!$B$5</c:f>
              <c:strCache>
                <c:ptCount val="1"/>
                <c:pt idx="0">
                  <c:v>Sundhedsvæsen</c:v>
                </c:pt>
              </c:strCache>
            </c:strRef>
          </c:tx>
          <c:spPr>
            <a:solidFill>
              <a:srgbClr val="86BC25"/>
            </a:solidFill>
          </c:spPr>
          <c:cat>
            <c:numRef>
              <c:f>'Figur 6.11'!$A$6:$A$96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6.11'!$B$6:$B$96</c:f>
              <c:numCache>
                <c:formatCode>0</c:formatCode>
                <c:ptCount val="91"/>
                <c:pt idx="0">
                  <c:v>25.053999999999998</c:v>
                </c:pt>
                <c:pt idx="1">
                  <c:v>13.808999999999999</c:v>
                </c:pt>
                <c:pt idx="2">
                  <c:v>10.138999999999999</c:v>
                </c:pt>
                <c:pt idx="3">
                  <c:v>8.2759999999999998</c:v>
                </c:pt>
                <c:pt idx="4">
                  <c:v>6.9889999999999999</c:v>
                </c:pt>
                <c:pt idx="5">
                  <c:v>7.9370000000000003</c:v>
                </c:pt>
                <c:pt idx="6">
                  <c:v>6.5229999999999997</c:v>
                </c:pt>
                <c:pt idx="7">
                  <c:v>6.4509999999999996</c:v>
                </c:pt>
                <c:pt idx="8">
                  <c:v>6.1760000000000002</c:v>
                </c:pt>
                <c:pt idx="9">
                  <c:v>6.3840000000000003</c:v>
                </c:pt>
                <c:pt idx="10">
                  <c:v>6.226</c:v>
                </c:pt>
                <c:pt idx="11">
                  <c:v>6.6719999999999997</c:v>
                </c:pt>
                <c:pt idx="12">
                  <c:v>6.9189999999999996</c:v>
                </c:pt>
                <c:pt idx="13">
                  <c:v>7.298</c:v>
                </c:pt>
                <c:pt idx="14">
                  <c:v>7.6970000000000001</c:v>
                </c:pt>
                <c:pt idx="15">
                  <c:v>7.8520000000000003</c:v>
                </c:pt>
                <c:pt idx="16">
                  <c:v>7.6509999999999998</c:v>
                </c:pt>
                <c:pt idx="17">
                  <c:v>8.1809999999999992</c:v>
                </c:pt>
                <c:pt idx="18">
                  <c:v>7.9340000000000002</c:v>
                </c:pt>
                <c:pt idx="19">
                  <c:v>6.9379999999999997</c:v>
                </c:pt>
                <c:pt idx="20">
                  <c:v>7.1719999999999997</c:v>
                </c:pt>
                <c:pt idx="21">
                  <c:v>7.1970000000000001</c:v>
                </c:pt>
                <c:pt idx="22">
                  <c:v>7.1749999999999998</c:v>
                </c:pt>
                <c:pt idx="23">
                  <c:v>7.1859999999999999</c:v>
                </c:pt>
                <c:pt idx="24">
                  <c:v>8.5380000000000003</c:v>
                </c:pt>
                <c:pt idx="25">
                  <c:v>8.42</c:v>
                </c:pt>
                <c:pt idx="26">
                  <c:v>9.4909999999999997</c:v>
                </c:pt>
                <c:pt idx="27">
                  <c:v>9.7810000000000006</c:v>
                </c:pt>
                <c:pt idx="28">
                  <c:v>10.88</c:v>
                </c:pt>
                <c:pt idx="29">
                  <c:v>11.271000000000001</c:v>
                </c:pt>
                <c:pt idx="30">
                  <c:v>11.58</c:v>
                </c:pt>
                <c:pt idx="31">
                  <c:v>11.704000000000001</c:v>
                </c:pt>
                <c:pt idx="32">
                  <c:v>11.632</c:v>
                </c:pt>
                <c:pt idx="33">
                  <c:v>12.018000000000001</c:v>
                </c:pt>
                <c:pt idx="34">
                  <c:v>11.787000000000001</c:v>
                </c:pt>
                <c:pt idx="35">
                  <c:v>11.698</c:v>
                </c:pt>
                <c:pt idx="36">
                  <c:v>11.625999999999999</c:v>
                </c:pt>
                <c:pt idx="37">
                  <c:v>11.32</c:v>
                </c:pt>
                <c:pt idx="38">
                  <c:v>11.593</c:v>
                </c:pt>
                <c:pt idx="39">
                  <c:v>11.516999999999999</c:v>
                </c:pt>
                <c:pt idx="40">
                  <c:v>10.984999999999999</c:v>
                </c:pt>
                <c:pt idx="41">
                  <c:v>10.877000000000001</c:v>
                </c:pt>
                <c:pt idx="42">
                  <c:v>11.794</c:v>
                </c:pt>
                <c:pt idx="43">
                  <c:v>12.406000000000001</c:v>
                </c:pt>
                <c:pt idx="44">
                  <c:v>11.536</c:v>
                </c:pt>
                <c:pt idx="45">
                  <c:v>12.53</c:v>
                </c:pt>
                <c:pt idx="46">
                  <c:v>13.04</c:v>
                </c:pt>
                <c:pt idx="47">
                  <c:v>13.544</c:v>
                </c:pt>
                <c:pt idx="48">
                  <c:v>14.356</c:v>
                </c:pt>
                <c:pt idx="49">
                  <c:v>14.474</c:v>
                </c:pt>
                <c:pt idx="50">
                  <c:v>15.57</c:v>
                </c:pt>
                <c:pt idx="51">
                  <c:v>16.167000000000002</c:v>
                </c:pt>
                <c:pt idx="52">
                  <c:v>16.155999999999999</c:v>
                </c:pt>
                <c:pt idx="53">
                  <c:v>17.187999999999999</c:v>
                </c:pt>
                <c:pt idx="54">
                  <c:v>17.93</c:v>
                </c:pt>
                <c:pt idx="55">
                  <c:v>19.387</c:v>
                </c:pt>
                <c:pt idx="56">
                  <c:v>19.573</c:v>
                </c:pt>
                <c:pt idx="57">
                  <c:v>20.434999999999999</c:v>
                </c:pt>
                <c:pt idx="58">
                  <c:v>21.361000000000001</c:v>
                </c:pt>
                <c:pt idx="59">
                  <c:v>22.097000000000001</c:v>
                </c:pt>
                <c:pt idx="60">
                  <c:v>23.428999999999998</c:v>
                </c:pt>
                <c:pt idx="61">
                  <c:v>24.802</c:v>
                </c:pt>
                <c:pt idx="62">
                  <c:v>24.916</c:v>
                </c:pt>
                <c:pt idx="63">
                  <c:v>26.896999999999998</c:v>
                </c:pt>
                <c:pt idx="64">
                  <c:v>27.140999999999998</c:v>
                </c:pt>
                <c:pt idx="65">
                  <c:v>29.151</c:v>
                </c:pt>
                <c:pt idx="66">
                  <c:v>29.962</c:v>
                </c:pt>
                <c:pt idx="67">
                  <c:v>32.048000000000002</c:v>
                </c:pt>
                <c:pt idx="68">
                  <c:v>33.387999999999998</c:v>
                </c:pt>
                <c:pt idx="69">
                  <c:v>35.609000000000002</c:v>
                </c:pt>
                <c:pt idx="70">
                  <c:v>37.162999999999997</c:v>
                </c:pt>
                <c:pt idx="71">
                  <c:v>38.398000000000003</c:v>
                </c:pt>
                <c:pt idx="72">
                  <c:v>39.192</c:v>
                </c:pt>
                <c:pt idx="73">
                  <c:v>39.15</c:v>
                </c:pt>
                <c:pt idx="74">
                  <c:v>43.039000000000001</c:v>
                </c:pt>
                <c:pt idx="75">
                  <c:v>45.808</c:v>
                </c:pt>
                <c:pt idx="76">
                  <c:v>43.960999999999999</c:v>
                </c:pt>
                <c:pt idx="77">
                  <c:v>47.276000000000003</c:v>
                </c:pt>
                <c:pt idx="78">
                  <c:v>48.542000000000002</c:v>
                </c:pt>
                <c:pt idx="79">
                  <c:v>49.908000000000001</c:v>
                </c:pt>
                <c:pt idx="80">
                  <c:v>49.058</c:v>
                </c:pt>
                <c:pt idx="81">
                  <c:v>49.494</c:v>
                </c:pt>
                <c:pt idx="82">
                  <c:v>51.103999999999999</c:v>
                </c:pt>
                <c:pt idx="83">
                  <c:v>52.256</c:v>
                </c:pt>
                <c:pt idx="84">
                  <c:v>51.853999999999999</c:v>
                </c:pt>
                <c:pt idx="85">
                  <c:v>51.173999999999999</c:v>
                </c:pt>
                <c:pt idx="86">
                  <c:v>50.719000000000001</c:v>
                </c:pt>
                <c:pt idx="87">
                  <c:v>49.067999999999998</c:v>
                </c:pt>
                <c:pt idx="88">
                  <c:v>51.954999999999998</c:v>
                </c:pt>
                <c:pt idx="89">
                  <c:v>50.191000000000003</c:v>
                </c:pt>
                <c:pt idx="90">
                  <c:v>47.542000000000002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ser>
          <c:idx val="1"/>
          <c:order val="1"/>
          <c:tx>
            <c:strRef>
              <c:f>'Figur 6.11'!$C$5</c:f>
              <c:strCache>
                <c:ptCount val="1"/>
                <c:pt idx="0">
                  <c:v>Uddannelse</c:v>
                </c:pt>
              </c:strCache>
            </c:strRef>
          </c:tx>
          <c:spPr>
            <a:solidFill>
              <a:srgbClr val="2C5234"/>
            </a:solidFill>
          </c:spPr>
          <c:cat>
            <c:numRef>
              <c:f>'Figur 6.11'!$A$6:$A$96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6.11'!$C$6:$C$96</c:f>
              <c:numCache>
                <c:formatCode>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8.9999999999999993E-3</c:v>
                </c:pt>
                <c:pt idx="5">
                  <c:v>0.81100000000000005</c:v>
                </c:pt>
                <c:pt idx="6">
                  <c:v>37.145000000000003</c:v>
                </c:pt>
                <c:pt idx="7">
                  <c:v>80.587999999999994</c:v>
                </c:pt>
                <c:pt idx="8">
                  <c:v>84.406000000000006</c:v>
                </c:pt>
                <c:pt idx="9">
                  <c:v>84.754000000000005</c:v>
                </c:pt>
                <c:pt idx="10">
                  <c:v>84.518000000000001</c:v>
                </c:pt>
                <c:pt idx="11">
                  <c:v>84.691999999999993</c:v>
                </c:pt>
                <c:pt idx="12">
                  <c:v>84.850999999999999</c:v>
                </c:pt>
                <c:pt idx="13">
                  <c:v>84.641000000000005</c:v>
                </c:pt>
                <c:pt idx="14">
                  <c:v>83.462000000000003</c:v>
                </c:pt>
                <c:pt idx="15">
                  <c:v>82.676000000000002</c:v>
                </c:pt>
                <c:pt idx="16">
                  <c:v>78.245000000000005</c:v>
                </c:pt>
                <c:pt idx="17">
                  <c:v>73.096999999999994</c:v>
                </c:pt>
                <c:pt idx="18">
                  <c:v>69.710999999999999</c:v>
                </c:pt>
                <c:pt idx="19">
                  <c:v>56.968000000000004</c:v>
                </c:pt>
                <c:pt idx="20">
                  <c:v>39.896000000000001</c:v>
                </c:pt>
                <c:pt idx="21">
                  <c:v>32.773000000000003</c:v>
                </c:pt>
                <c:pt idx="22">
                  <c:v>33.777000000000001</c:v>
                </c:pt>
                <c:pt idx="23">
                  <c:v>32.64</c:v>
                </c:pt>
                <c:pt idx="24">
                  <c:v>29.440999999999999</c:v>
                </c:pt>
                <c:pt idx="25">
                  <c:v>26.393000000000001</c:v>
                </c:pt>
                <c:pt idx="26">
                  <c:v>21.56</c:v>
                </c:pt>
                <c:pt idx="27">
                  <c:v>17.518000000000001</c:v>
                </c:pt>
                <c:pt idx="28">
                  <c:v>13.606999999999999</c:v>
                </c:pt>
                <c:pt idx="29">
                  <c:v>10.933999999999999</c:v>
                </c:pt>
                <c:pt idx="30">
                  <c:v>9.0609999999999999</c:v>
                </c:pt>
                <c:pt idx="31">
                  <c:v>7.34</c:v>
                </c:pt>
                <c:pt idx="32">
                  <c:v>6.3609999999999998</c:v>
                </c:pt>
                <c:pt idx="33">
                  <c:v>5.3440000000000003</c:v>
                </c:pt>
                <c:pt idx="34">
                  <c:v>4.8929999999999998</c:v>
                </c:pt>
                <c:pt idx="35">
                  <c:v>4.25</c:v>
                </c:pt>
                <c:pt idx="36">
                  <c:v>3.831</c:v>
                </c:pt>
                <c:pt idx="37">
                  <c:v>3.5270000000000001</c:v>
                </c:pt>
                <c:pt idx="38">
                  <c:v>3.2120000000000002</c:v>
                </c:pt>
                <c:pt idx="39">
                  <c:v>2.8660000000000001</c:v>
                </c:pt>
                <c:pt idx="40">
                  <c:v>2.5739999999999998</c:v>
                </c:pt>
                <c:pt idx="41">
                  <c:v>2.3969999999999998</c:v>
                </c:pt>
                <c:pt idx="42">
                  <c:v>2.3050000000000002</c:v>
                </c:pt>
                <c:pt idx="43">
                  <c:v>2.0630000000000002</c:v>
                </c:pt>
                <c:pt idx="44">
                  <c:v>1.9330000000000001</c:v>
                </c:pt>
                <c:pt idx="45">
                  <c:v>1.81</c:v>
                </c:pt>
                <c:pt idx="46">
                  <c:v>1.768</c:v>
                </c:pt>
                <c:pt idx="47">
                  <c:v>1.615</c:v>
                </c:pt>
                <c:pt idx="48">
                  <c:v>1.595</c:v>
                </c:pt>
                <c:pt idx="49">
                  <c:v>1.4550000000000001</c:v>
                </c:pt>
                <c:pt idx="50">
                  <c:v>1.423</c:v>
                </c:pt>
                <c:pt idx="51">
                  <c:v>1.446</c:v>
                </c:pt>
                <c:pt idx="52">
                  <c:v>1.302</c:v>
                </c:pt>
                <c:pt idx="53">
                  <c:v>1.232</c:v>
                </c:pt>
                <c:pt idx="54">
                  <c:v>1.0880000000000001</c:v>
                </c:pt>
                <c:pt idx="55">
                  <c:v>0.95499999999999996</c:v>
                </c:pt>
                <c:pt idx="56">
                  <c:v>1.03</c:v>
                </c:pt>
                <c:pt idx="57">
                  <c:v>0.94</c:v>
                </c:pt>
                <c:pt idx="58">
                  <c:v>0.76700000000000002</c:v>
                </c:pt>
                <c:pt idx="59">
                  <c:v>0.67400000000000004</c:v>
                </c:pt>
                <c:pt idx="60">
                  <c:v>0.48899999999999999</c:v>
                </c:pt>
                <c:pt idx="61">
                  <c:v>0.41399999999999998</c:v>
                </c:pt>
                <c:pt idx="62">
                  <c:v>0.27800000000000002</c:v>
                </c:pt>
                <c:pt idx="63">
                  <c:v>0.224</c:v>
                </c:pt>
                <c:pt idx="64">
                  <c:v>0.19600000000000001</c:v>
                </c:pt>
                <c:pt idx="65">
                  <c:v>0.156</c:v>
                </c:pt>
                <c:pt idx="66">
                  <c:v>0.126</c:v>
                </c:pt>
                <c:pt idx="67">
                  <c:v>9.0999999999999998E-2</c:v>
                </c:pt>
                <c:pt idx="68">
                  <c:v>8.5999999999999993E-2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7.5999999999999998E-2</c:v>
                </c:pt>
                <c:pt idx="72">
                  <c:v>6.9000000000000006E-2</c:v>
                </c:pt>
                <c:pt idx="73">
                  <c:v>5.8999999999999997E-2</c:v>
                </c:pt>
                <c:pt idx="74">
                  <c:v>6.4000000000000001E-2</c:v>
                </c:pt>
                <c:pt idx="75">
                  <c:v>7.9000000000000001E-2</c:v>
                </c:pt>
                <c:pt idx="76">
                  <c:v>6.2E-2</c:v>
                </c:pt>
                <c:pt idx="77">
                  <c:v>0.05</c:v>
                </c:pt>
                <c:pt idx="78">
                  <c:v>6.9000000000000006E-2</c:v>
                </c:pt>
                <c:pt idx="79">
                  <c:v>5.5E-2</c:v>
                </c:pt>
                <c:pt idx="80">
                  <c:v>3.9E-2</c:v>
                </c:pt>
                <c:pt idx="81">
                  <c:v>5.0999999999999997E-2</c:v>
                </c:pt>
                <c:pt idx="82">
                  <c:v>4.8000000000000001E-2</c:v>
                </c:pt>
                <c:pt idx="83">
                  <c:v>4.2999999999999997E-2</c:v>
                </c:pt>
                <c:pt idx="84">
                  <c:v>4.4999999999999998E-2</c:v>
                </c:pt>
                <c:pt idx="85">
                  <c:v>3.5000000000000003E-2</c:v>
                </c:pt>
                <c:pt idx="86">
                  <c:v>2.1000000000000001E-2</c:v>
                </c:pt>
                <c:pt idx="87">
                  <c:v>2.9000000000000001E-2</c:v>
                </c:pt>
                <c:pt idx="88">
                  <c:v>0.02</c:v>
                </c:pt>
                <c:pt idx="89">
                  <c:v>1.7000000000000001E-2</c:v>
                </c:pt>
                <c:pt idx="90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231-ADAB-3DFB26D5A046}"/>
            </c:ext>
          </c:extLst>
        </c:ser>
        <c:ser>
          <c:idx val="2"/>
          <c:order val="2"/>
          <c:tx>
            <c:strRef>
              <c:f>'Figur 6.11'!$D$5</c:f>
              <c:strCache>
                <c:ptCount val="1"/>
                <c:pt idx="0">
                  <c:v>Børne- og socialområdet mv.</c:v>
                </c:pt>
              </c:strCache>
            </c:strRef>
          </c:tx>
          <c:spPr>
            <a:solidFill>
              <a:srgbClr val="0076A8"/>
            </a:solidFill>
          </c:spPr>
          <c:cat>
            <c:numRef>
              <c:f>'Figur 6.11'!$A$6:$A$96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6.11'!$D$6:$D$96</c:f>
              <c:numCache>
                <c:formatCode>0</c:formatCode>
                <c:ptCount val="91"/>
                <c:pt idx="0">
                  <c:v>13.013</c:v>
                </c:pt>
                <c:pt idx="1">
                  <c:v>92.605000000000004</c:v>
                </c:pt>
                <c:pt idx="2">
                  <c:v>102.878</c:v>
                </c:pt>
                <c:pt idx="3">
                  <c:v>72.834000000000003</c:v>
                </c:pt>
                <c:pt idx="4">
                  <c:v>68.903999999999996</c:v>
                </c:pt>
                <c:pt idx="5">
                  <c:v>68.197999999999993</c:v>
                </c:pt>
                <c:pt idx="6">
                  <c:v>22.649000000000001</c:v>
                </c:pt>
                <c:pt idx="7">
                  <c:v>19.881</c:v>
                </c:pt>
                <c:pt idx="8">
                  <c:v>20.097999999999999</c:v>
                </c:pt>
                <c:pt idx="9">
                  <c:v>18.53</c:v>
                </c:pt>
                <c:pt idx="10">
                  <c:v>13.103</c:v>
                </c:pt>
                <c:pt idx="11">
                  <c:v>12.608000000000001</c:v>
                </c:pt>
                <c:pt idx="12">
                  <c:v>12.461</c:v>
                </c:pt>
                <c:pt idx="13">
                  <c:v>13.977</c:v>
                </c:pt>
                <c:pt idx="14">
                  <c:v>13.465999999999999</c:v>
                </c:pt>
                <c:pt idx="15">
                  <c:v>15.284000000000001</c:v>
                </c:pt>
                <c:pt idx="16">
                  <c:v>18.353000000000002</c:v>
                </c:pt>
                <c:pt idx="17">
                  <c:v>21.172000000000001</c:v>
                </c:pt>
                <c:pt idx="18">
                  <c:v>18.47</c:v>
                </c:pt>
                <c:pt idx="19">
                  <c:v>13.861000000000001</c:v>
                </c:pt>
                <c:pt idx="20">
                  <c:v>13.278</c:v>
                </c:pt>
                <c:pt idx="21">
                  <c:v>12.192</c:v>
                </c:pt>
                <c:pt idx="22">
                  <c:v>11.371</c:v>
                </c:pt>
                <c:pt idx="23">
                  <c:v>10.066000000000001</c:v>
                </c:pt>
                <c:pt idx="24">
                  <c:v>7.7640000000000002</c:v>
                </c:pt>
                <c:pt idx="25">
                  <c:v>7.7130000000000001</c:v>
                </c:pt>
                <c:pt idx="26">
                  <c:v>8.7799999999999994</c:v>
                </c:pt>
                <c:pt idx="27">
                  <c:v>7.6929999999999996</c:v>
                </c:pt>
                <c:pt idx="28">
                  <c:v>7.8860000000000001</c:v>
                </c:pt>
                <c:pt idx="29">
                  <c:v>8.2080000000000002</c:v>
                </c:pt>
                <c:pt idx="30">
                  <c:v>6.8360000000000003</c:v>
                </c:pt>
                <c:pt idx="31">
                  <c:v>6.5279999999999996</c:v>
                </c:pt>
                <c:pt idx="32">
                  <c:v>6.4279999999999999</c:v>
                </c:pt>
                <c:pt idx="33">
                  <c:v>7.077</c:v>
                </c:pt>
                <c:pt idx="34">
                  <c:v>6.6639999999999997</c:v>
                </c:pt>
                <c:pt idx="35">
                  <c:v>6.8780000000000001</c:v>
                </c:pt>
                <c:pt idx="36">
                  <c:v>7.024</c:v>
                </c:pt>
                <c:pt idx="37">
                  <c:v>6.0279999999999996</c:v>
                </c:pt>
                <c:pt idx="38">
                  <c:v>6.4020000000000001</c:v>
                </c:pt>
                <c:pt idx="39">
                  <c:v>6.9969999999999999</c:v>
                </c:pt>
                <c:pt idx="40">
                  <c:v>5.5140000000000002</c:v>
                </c:pt>
                <c:pt idx="41">
                  <c:v>6.7060000000000004</c:v>
                </c:pt>
                <c:pt idx="42">
                  <c:v>6.468</c:v>
                </c:pt>
                <c:pt idx="43">
                  <c:v>5.5709999999999997</c:v>
                </c:pt>
                <c:pt idx="44">
                  <c:v>5.99</c:v>
                </c:pt>
                <c:pt idx="45">
                  <c:v>5.8540000000000001</c:v>
                </c:pt>
                <c:pt idx="46">
                  <c:v>6.8659999999999997</c:v>
                </c:pt>
                <c:pt idx="47">
                  <c:v>6.1550000000000002</c:v>
                </c:pt>
                <c:pt idx="48">
                  <c:v>5.3579999999999997</c:v>
                </c:pt>
                <c:pt idx="49">
                  <c:v>5.625</c:v>
                </c:pt>
                <c:pt idx="50">
                  <c:v>7.0220000000000002</c:v>
                </c:pt>
                <c:pt idx="51">
                  <c:v>6.6920000000000002</c:v>
                </c:pt>
                <c:pt idx="52">
                  <c:v>6.17</c:v>
                </c:pt>
                <c:pt idx="53">
                  <c:v>6.1580000000000004</c:v>
                </c:pt>
                <c:pt idx="54">
                  <c:v>5.7480000000000002</c:v>
                </c:pt>
                <c:pt idx="55">
                  <c:v>6.2869999999999999</c:v>
                </c:pt>
                <c:pt idx="56">
                  <c:v>5.266</c:v>
                </c:pt>
                <c:pt idx="57">
                  <c:v>5.6669999999999998</c:v>
                </c:pt>
                <c:pt idx="58">
                  <c:v>5.2</c:v>
                </c:pt>
                <c:pt idx="59">
                  <c:v>5.0259999999999998</c:v>
                </c:pt>
                <c:pt idx="60">
                  <c:v>5.6150000000000002</c:v>
                </c:pt>
                <c:pt idx="61">
                  <c:v>3.7240000000000002</c:v>
                </c:pt>
                <c:pt idx="62">
                  <c:v>4.2249999999999996</c:v>
                </c:pt>
                <c:pt idx="63">
                  <c:v>3.573</c:v>
                </c:pt>
                <c:pt idx="64">
                  <c:v>2.3740000000000001</c:v>
                </c:pt>
                <c:pt idx="65">
                  <c:v>3.234</c:v>
                </c:pt>
                <c:pt idx="66">
                  <c:v>1.9039999999999999</c:v>
                </c:pt>
                <c:pt idx="67">
                  <c:v>0.91800000000000004</c:v>
                </c:pt>
                <c:pt idx="68">
                  <c:v>0.79800000000000004</c:v>
                </c:pt>
                <c:pt idx="69">
                  <c:v>1.339</c:v>
                </c:pt>
                <c:pt idx="70">
                  <c:v>1.1639999999999999</c:v>
                </c:pt>
                <c:pt idx="71">
                  <c:v>0.97299999999999998</c:v>
                </c:pt>
                <c:pt idx="72">
                  <c:v>0.94099999999999995</c:v>
                </c:pt>
                <c:pt idx="73">
                  <c:v>0.68600000000000005</c:v>
                </c:pt>
                <c:pt idx="74">
                  <c:v>1.454</c:v>
                </c:pt>
                <c:pt idx="75">
                  <c:v>0.63900000000000001</c:v>
                </c:pt>
                <c:pt idx="76">
                  <c:v>0.44800000000000001</c:v>
                </c:pt>
                <c:pt idx="77">
                  <c:v>0.79100000000000004</c:v>
                </c:pt>
                <c:pt idx="78">
                  <c:v>1.1910000000000001</c:v>
                </c:pt>
                <c:pt idx="79">
                  <c:v>0.51100000000000001</c:v>
                </c:pt>
                <c:pt idx="80">
                  <c:v>0.47099999999999997</c:v>
                </c:pt>
                <c:pt idx="81">
                  <c:v>0.58899999999999997</c:v>
                </c:pt>
                <c:pt idx="82">
                  <c:v>0.36</c:v>
                </c:pt>
                <c:pt idx="83">
                  <c:v>0.64900000000000002</c:v>
                </c:pt>
                <c:pt idx="84">
                  <c:v>0.79100000000000004</c:v>
                </c:pt>
                <c:pt idx="85">
                  <c:v>0.55100000000000005</c:v>
                </c:pt>
                <c:pt idx="86">
                  <c:v>0.63</c:v>
                </c:pt>
                <c:pt idx="87">
                  <c:v>8.9999999999999993E-3</c:v>
                </c:pt>
                <c:pt idx="88">
                  <c:v>0.60199999999999998</c:v>
                </c:pt>
                <c:pt idx="89">
                  <c:v>9.0999999999999998E-2</c:v>
                </c:pt>
                <c:pt idx="90">
                  <c:v>1.218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231-ADAB-3DFB26D5A046}"/>
            </c:ext>
          </c:extLst>
        </c:ser>
        <c:ser>
          <c:idx val="3"/>
          <c:order val="3"/>
          <c:tx>
            <c:strRef>
              <c:f>'Figur 6.11'!$E$5</c:f>
              <c:strCache>
                <c:ptCount val="1"/>
                <c:pt idx="0">
                  <c:v>Plejeområdet</c:v>
                </c:pt>
              </c:strCache>
            </c:strRef>
          </c:tx>
          <c:spPr>
            <a:solidFill>
              <a:srgbClr val="6FC2B4"/>
            </a:solidFill>
          </c:spPr>
          <c:cat>
            <c:numRef>
              <c:f>'Figur 6.11'!$A$6:$A$96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'Figur 6.11'!$E$6:$E$96</c:f>
              <c:numCache>
                <c:formatCode>0</c:formatCode>
                <c:ptCount val="91"/>
                <c:pt idx="0">
                  <c:v>1.6E-2</c:v>
                </c:pt>
                <c:pt idx="1">
                  <c:v>3.2000000000000001E-2</c:v>
                </c:pt>
                <c:pt idx="2">
                  <c:v>1.4E-2</c:v>
                </c:pt>
                <c:pt idx="3">
                  <c:v>0.08</c:v>
                </c:pt>
                <c:pt idx="4">
                  <c:v>6.3E-2</c:v>
                </c:pt>
                <c:pt idx="5">
                  <c:v>3.2000000000000001E-2</c:v>
                </c:pt>
                <c:pt idx="6">
                  <c:v>4.5999999999999999E-2</c:v>
                </c:pt>
                <c:pt idx="7">
                  <c:v>7.4999999999999997E-2</c:v>
                </c:pt>
                <c:pt idx="8">
                  <c:v>6.6000000000000003E-2</c:v>
                </c:pt>
                <c:pt idx="9">
                  <c:v>1.4E-2</c:v>
                </c:pt>
                <c:pt idx="10">
                  <c:v>8.6999999999999994E-2</c:v>
                </c:pt>
                <c:pt idx="11">
                  <c:v>7.0999999999999994E-2</c:v>
                </c:pt>
                <c:pt idx="12">
                  <c:v>4.2000000000000003E-2</c:v>
                </c:pt>
                <c:pt idx="13">
                  <c:v>4.3999999999999997E-2</c:v>
                </c:pt>
                <c:pt idx="14">
                  <c:v>4.9000000000000002E-2</c:v>
                </c:pt>
                <c:pt idx="15">
                  <c:v>0.02</c:v>
                </c:pt>
                <c:pt idx="16">
                  <c:v>2.8000000000000001E-2</c:v>
                </c:pt>
                <c:pt idx="17">
                  <c:v>0.19400000000000001</c:v>
                </c:pt>
                <c:pt idx="18">
                  <c:v>0.27800000000000002</c:v>
                </c:pt>
                <c:pt idx="19">
                  <c:v>0.93</c:v>
                </c:pt>
                <c:pt idx="20">
                  <c:v>0.91</c:v>
                </c:pt>
                <c:pt idx="21">
                  <c:v>0.45600000000000002</c:v>
                </c:pt>
                <c:pt idx="22">
                  <c:v>0.96599999999999997</c:v>
                </c:pt>
                <c:pt idx="23">
                  <c:v>0.61299999999999999</c:v>
                </c:pt>
                <c:pt idx="24">
                  <c:v>0.96299999999999997</c:v>
                </c:pt>
                <c:pt idx="25">
                  <c:v>0.49099999999999999</c:v>
                </c:pt>
                <c:pt idx="26">
                  <c:v>0.40300000000000002</c:v>
                </c:pt>
                <c:pt idx="27">
                  <c:v>0.624</c:v>
                </c:pt>
                <c:pt idx="28">
                  <c:v>0.73899999999999999</c:v>
                </c:pt>
                <c:pt idx="29">
                  <c:v>0.44800000000000001</c:v>
                </c:pt>
                <c:pt idx="30">
                  <c:v>0.23400000000000001</c:v>
                </c:pt>
                <c:pt idx="31">
                  <c:v>0.72499999999999998</c:v>
                </c:pt>
                <c:pt idx="32">
                  <c:v>0.374</c:v>
                </c:pt>
                <c:pt idx="33">
                  <c:v>0.41</c:v>
                </c:pt>
                <c:pt idx="34">
                  <c:v>0.48599999999999999</c:v>
                </c:pt>
                <c:pt idx="35">
                  <c:v>0.27100000000000002</c:v>
                </c:pt>
                <c:pt idx="36">
                  <c:v>0.32200000000000001</c:v>
                </c:pt>
                <c:pt idx="37">
                  <c:v>0.502</c:v>
                </c:pt>
                <c:pt idx="38">
                  <c:v>0.59799999999999998</c:v>
                </c:pt>
                <c:pt idx="39">
                  <c:v>0.89100000000000001</c:v>
                </c:pt>
                <c:pt idx="40">
                  <c:v>1.343</c:v>
                </c:pt>
                <c:pt idx="41">
                  <c:v>1.7490000000000001</c:v>
                </c:pt>
                <c:pt idx="42">
                  <c:v>2.4500000000000002</c:v>
                </c:pt>
                <c:pt idx="43">
                  <c:v>2.1339999999999999</c:v>
                </c:pt>
                <c:pt idx="44">
                  <c:v>2.3740000000000001</c:v>
                </c:pt>
                <c:pt idx="45">
                  <c:v>2.536</c:v>
                </c:pt>
                <c:pt idx="46">
                  <c:v>3.141</c:v>
                </c:pt>
                <c:pt idx="47">
                  <c:v>2.63</c:v>
                </c:pt>
                <c:pt idx="48">
                  <c:v>2.3090000000000002</c:v>
                </c:pt>
                <c:pt idx="49">
                  <c:v>3.3839999999999999</c:v>
                </c:pt>
                <c:pt idx="50">
                  <c:v>3.7250000000000001</c:v>
                </c:pt>
                <c:pt idx="51">
                  <c:v>3.4950000000000001</c:v>
                </c:pt>
                <c:pt idx="52">
                  <c:v>3.8980000000000001</c:v>
                </c:pt>
                <c:pt idx="53">
                  <c:v>3.9420000000000002</c:v>
                </c:pt>
                <c:pt idx="54">
                  <c:v>4.3360000000000003</c:v>
                </c:pt>
                <c:pt idx="55">
                  <c:v>4.7190000000000003</c:v>
                </c:pt>
                <c:pt idx="56">
                  <c:v>4.63</c:v>
                </c:pt>
                <c:pt idx="57">
                  <c:v>4.9160000000000004</c:v>
                </c:pt>
                <c:pt idx="58">
                  <c:v>5.5750000000000002</c:v>
                </c:pt>
                <c:pt idx="59">
                  <c:v>5.7649999999999997</c:v>
                </c:pt>
                <c:pt idx="60">
                  <c:v>5.6440000000000001</c:v>
                </c:pt>
                <c:pt idx="61">
                  <c:v>6.4619999999999997</c:v>
                </c:pt>
                <c:pt idx="62">
                  <c:v>7.141</c:v>
                </c:pt>
                <c:pt idx="63">
                  <c:v>7.15</c:v>
                </c:pt>
                <c:pt idx="64">
                  <c:v>6.6550000000000002</c:v>
                </c:pt>
                <c:pt idx="65">
                  <c:v>8.359</c:v>
                </c:pt>
                <c:pt idx="66">
                  <c:v>8.5389999999999997</c:v>
                </c:pt>
                <c:pt idx="67">
                  <c:v>8.9689999999999994</c:v>
                </c:pt>
                <c:pt idx="68">
                  <c:v>10.7</c:v>
                </c:pt>
                <c:pt idx="69">
                  <c:v>11.471</c:v>
                </c:pt>
                <c:pt idx="70">
                  <c:v>13.722</c:v>
                </c:pt>
                <c:pt idx="71">
                  <c:v>14.551</c:v>
                </c:pt>
                <c:pt idx="72">
                  <c:v>16.079999999999998</c:v>
                </c:pt>
                <c:pt idx="73">
                  <c:v>16.981000000000002</c:v>
                </c:pt>
                <c:pt idx="74">
                  <c:v>21.106000000000002</c:v>
                </c:pt>
                <c:pt idx="75">
                  <c:v>23.706</c:v>
                </c:pt>
                <c:pt idx="76">
                  <c:v>27.234999999999999</c:v>
                </c:pt>
                <c:pt idx="77">
                  <c:v>28.591000000000001</c:v>
                </c:pt>
                <c:pt idx="78">
                  <c:v>34.173999999999999</c:v>
                </c:pt>
                <c:pt idx="79">
                  <c:v>41.679000000000002</c:v>
                </c:pt>
                <c:pt idx="80">
                  <c:v>48.100999999999999</c:v>
                </c:pt>
                <c:pt idx="81">
                  <c:v>57.732999999999997</c:v>
                </c:pt>
                <c:pt idx="82">
                  <c:v>64.072999999999993</c:v>
                </c:pt>
                <c:pt idx="83">
                  <c:v>77.47</c:v>
                </c:pt>
                <c:pt idx="84">
                  <c:v>84.488</c:v>
                </c:pt>
                <c:pt idx="85">
                  <c:v>93.983000000000004</c:v>
                </c:pt>
                <c:pt idx="86">
                  <c:v>110.806</c:v>
                </c:pt>
                <c:pt idx="87">
                  <c:v>124.14</c:v>
                </c:pt>
                <c:pt idx="88">
                  <c:v>135.81399999999999</c:v>
                </c:pt>
                <c:pt idx="89">
                  <c:v>155.19499999999999</c:v>
                </c:pt>
                <c:pt idx="90">
                  <c:v>172.21100000000001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7312"/>
        <c:axId val="173017704"/>
      </c:area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tickLblSkip val="1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1.000 kr. 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7.6866360454943147E-2"/>
          <c:y val="8.2549577136191762E-3"/>
          <c:w val="0.8351561679790025"/>
          <c:h val="7.044874599008457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29895044041197E-2"/>
          <c:y val="9.6807937725902099E-2"/>
          <c:w val="0.94787016696417592"/>
          <c:h val="0.83256807203219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6.11'!$I$5</c:f>
              <c:strCache>
                <c:ptCount val="1"/>
                <c:pt idx="0">
                  <c:v>Sundhedsområdet</c:v>
                </c:pt>
              </c:strCache>
            </c:strRef>
          </c:tx>
          <c:spPr>
            <a:solidFill>
              <a:srgbClr val="86BC25"/>
            </a:solidFill>
          </c:spPr>
          <c:invertIfNegative val="0"/>
          <c:cat>
            <c:strRef>
              <c:f>'Figur 6.11'!$H$6:$H$15</c:f>
              <c:strCache>
                <c:ptCount val="10"/>
                <c:pt idx="0">
                  <c:v>1. decil</c:v>
                </c:pt>
                <c:pt idx="1">
                  <c:v>2. decil</c:v>
                </c:pt>
                <c:pt idx="2">
                  <c:v>3. decil</c:v>
                </c:pt>
                <c:pt idx="3">
                  <c:v>4. decil</c:v>
                </c:pt>
                <c:pt idx="4">
                  <c:v>5. decil</c:v>
                </c:pt>
                <c:pt idx="5">
                  <c:v>6. decil</c:v>
                </c:pt>
                <c:pt idx="6">
                  <c:v>7. decil</c:v>
                </c:pt>
                <c:pt idx="7">
                  <c:v>8. decil</c:v>
                </c:pt>
                <c:pt idx="8">
                  <c:v>9. decil</c:v>
                </c:pt>
                <c:pt idx="9">
                  <c:v>10. decil</c:v>
                </c:pt>
              </c:strCache>
            </c:strRef>
          </c:cat>
          <c:val>
            <c:numRef>
              <c:f>'Figur 6.11'!$I$6:$I$15</c:f>
              <c:numCache>
                <c:formatCode>General</c:formatCode>
                <c:ptCount val="10"/>
                <c:pt idx="0">
                  <c:v>15.022</c:v>
                </c:pt>
                <c:pt idx="1">
                  <c:v>25.861999999999998</c:v>
                </c:pt>
                <c:pt idx="2">
                  <c:v>30.164000000000001</c:v>
                </c:pt>
                <c:pt idx="3">
                  <c:v>26.878</c:v>
                </c:pt>
                <c:pt idx="4">
                  <c:v>24.07</c:v>
                </c:pt>
                <c:pt idx="5">
                  <c:v>21.491</c:v>
                </c:pt>
                <c:pt idx="6">
                  <c:v>20.315000000000001</c:v>
                </c:pt>
                <c:pt idx="7">
                  <c:v>19.937999999999999</c:v>
                </c:pt>
                <c:pt idx="8">
                  <c:v>19.071000000000002</c:v>
                </c:pt>
                <c:pt idx="9">
                  <c:v>19.420000000000002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231-ADAB-3DFB26D5A046}"/>
            </c:ext>
          </c:extLst>
        </c:ser>
        <c:ser>
          <c:idx val="1"/>
          <c:order val="1"/>
          <c:tx>
            <c:strRef>
              <c:f>'Figur 6.11'!$J$5</c:f>
              <c:strCache>
                <c:ptCount val="1"/>
                <c:pt idx="0">
                  <c:v>Uddannelse</c:v>
                </c:pt>
              </c:strCache>
            </c:strRef>
          </c:tx>
          <c:spPr>
            <a:solidFill>
              <a:srgbClr val="2C5234"/>
            </a:solidFill>
          </c:spPr>
          <c:invertIfNegative val="0"/>
          <c:cat>
            <c:strRef>
              <c:f>'Figur 6.11'!$H$6:$H$15</c:f>
              <c:strCache>
                <c:ptCount val="10"/>
                <c:pt idx="0">
                  <c:v>1. decil</c:v>
                </c:pt>
                <c:pt idx="1">
                  <c:v>2. decil</c:v>
                </c:pt>
                <c:pt idx="2">
                  <c:v>3. decil</c:v>
                </c:pt>
                <c:pt idx="3">
                  <c:v>4. decil</c:v>
                </c:pt>
                <c:pt idx="4">
                  <c:v>5. decil</c:v>
                </c:pt>
                <c:pt idx="5">
                  <c:v>6. decil</c:v>
                </c:pt>
                <c:pt idx="6">
                  <c:v>7. decil</c:v>
                </c:pt>
                <c:pt idx="7">
                  <c:v>8. decil</c:v>
                </c:pt>
                <c:pt idx="8">
                  <c:v>9. decil</c:v>
                </c:pt>
                <c:pt idx="9">
                  <c:v>10. decil</c:v>
                </c:pt>
              </c:strCache>
            </c:strRef>
          </c:cat>
          <c:val>
            <c:numRef>
              <c:f>'Figur 6.11'!$J$6:$J$15</c:f>
              <c:numCache>
                <c:formatCode>General</c:formatCode>
                <c:ptCount val="10"/>
                <c:pt idx="0">
                  <c:v>39.329000000000001</c:v>
                </c:pt>
                <c:pt idx="1">
                  <c:v>31.135000000000002</c:v>
                </c:pt>
                <c:pt idx="2">
                  <c:v>22.436</c:v>
                </c:pt>
                <c:pt idx="3">
                  <c:v>25.631</c:v>
                </c:pt>
                <c:pt idx="4">
                  <c:v>27.948</c:v>
                </c:pt>
                <c:pt idx="5">
                  <c:v>29.094000000000001</c:v>
                </c:pt>
                <c:pt idx="6">
                  <c:v>29.289000000000001</c:v>
                </c:pt>
                <c:pt idx="7">
                  <c:v>27.643000000000001</c:v>
                </c:pt>
                <c:pt idx="8">
                  <c:v>24.434999999999999</c:v>
                </c:pt>
                <c:pt idx="9">
                  <c:v>20.576000000000001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4-4231-ADAB-3DFB26D5A046}"/>
            </c:ext>
          </c:extLst>
        </c:ser>
        <c:ser>
          <c:idx val="2"/>
          <c:order val="2"/>
          <c:tx>
            <c:strRef>
              <c:f>'Figur 6.11'!$K$5</c:f>
              <c:strCache>
                <c:ptCount val="1"/>
                <c:pt idx="0">
                  <c:v>Børne- og socialområdet mv.</c:v>
                </c:pt>
              </c:strCache>
            </c:strRef>
          </c:tx>
          <c:spPr>
            <a:solidFill>
              <a:srgbClr val="0076A8"/>
            </a:solidFill>
          </c:spPr>
          <c:invertIfNegative val="0"/>
          <c:cat>
            <c:strRef>
              <c:f>'Figur 6.11'!$H$6:$H$15</c:f>
              <c:strCache>
                <c:ptCount val="10"/>
                <c:pt idx="0">
                  <c:v>1. decil</c:v>
                </c:pt>
                <c:pt idx="1">
                  <c:v>2. decil</c:v>
                </c:pt>
                <c:pt idx="2">
                  <c:v>3. decil</c:v>
                </c:pt>
                <c:pt idx="3">
                  <c:v>4. decil</c:v>
                </c:pt>
                <c:pt idx="4">
                  <c:v>5. decil</c:v>
                </c:pt>
                <c:pt idx="5">
                  <c:v>6. decil</c:v>
                </c:pt>
                <c:pt idx="6">
                  <c:v>7. decil</c:v>
                </c:pt>
                <c:pt idx="7">
                  <c:v>8. decil</c:v>
                </c:pt>
                <c:pt idx="8">
                  <c:v>9. decil</c:v>
                </c:pt>
                <c:pt idx="9">
                  <c:v>10. decil</c:v>
                </c:pt>
              </c:strCache>
            </c:strRef>
          </c:cat>
          <c:val>
            <c:numRef>
              <c:f>'Figur 6.11'!$K$6:$K$15</c:f>
              <c:numCache>
                <c:formatCode>General</c:formatCode>
                <c:ptCount val="10"/>
                <c:pt idx="0">
                  <c:v>27.399000000000001</c:v>
                </c:pt>
                <c:pt idx="1">
                  <c:v>21.984000000000002</c:v>
                </c:pt>
                <c:pt idx="2">
                  <c:v>15.068</c:v>
                </c:pt>
                <c:pt idx="3">
                  <c:v>16.957000000000001</c:v>
                </c:pt>
                <c:pt idx="4">
                  <c:v>15.94</c:v>
                </c:pt>
                <c:pt idx="5">
                  <c:v>15.914999999999999</c:v>
                </c:pt>
                <c:pt idx="6">
                  <c:v>12.709</c:v>
                </c:pt>
                <c:pt idx="7">
                  <c:v>10.677</c:v>
                </c:pt>
                <c:pt idx="8">
                  <c:v>8.4149999999999991</c:v>
                </c:pt>
                <c:pt idx="9">
                  <c:v>5.8719999999999999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231-ADAB-3DFB26D5A046}"/>
            </c:ext>
          </c:extLst>
        </c:ser>
        <c:ser>
          <c:idx val="3"/>
          <c:order val="3"/>
          <c:tx>
            <c:strRef>
              <c:f>'Figur 6.11'!$L$5</c:f>
              <c:strCache>
                <c:ptCount val="1"/>
                <c:pt idx="0">
                  <c:v>Plejeområdet</c:v>
                </c:pt>
              </c:strCache>
            </c:strRef>
          </c:tx>
          <c:spPr>
            <a:solidFill>
              <a:srgbClr val="6FC2B4"/>
            </a:solidFill>
          </c:spPr>
          <c:invertIfNegative val="0"/>
          <c:cat>
            <c:strRef>
              <c:f>'Figur 6.11'!$H$6:$H$15</c:f>
              <c:strCache>
                <c:ptCount val="10"/>
                <c:pt idx="0">
                  <c:v>1. decil</c:v>
                </c:pt>
                <c:pt idx="1">
                  <c:v>2. decil</c:v>
                </c:pt>
                <c:pt idx="2">
                  <c:v>3. decil</c:v>
                </c:pt>
                <c:pt idx="3">
                  <c:v>4. decil</c:v>
                </c:pt>
                <c:pt idx="4">
                  <c:v>5. decil</c:v>
                </c:pt>
                <c:pt idx="5">
                  <c:v>6. decil</c:v>
                </c:pt>
                <c:pt idx="6">
                  <c:v>7. decil</c:v>
                </c:pt>
                <c:pt idx="7">
                  <c:v>8. decil</c:v>
                </c:pt>
                <c:pt idx="8">
                  <c:v>9. decil</c:v>
                </c:pt>
                <c:pt idx="9">
                  <c:v>10. decil</c:v>
                </c:pt>
              </c:strCache>
            </c:strRef>
          </c:cat>
          <c:val>
            <c:numRef>
              <c:f>'Figur 6.11'!$L$6:$L$15</c:f>
              <c:numCache>
                <c:formatCode>General</c:formatCode>
                <c:ptCount val="10"/>
                <c:pt idx="0">
                  <c:v>3.7930000000000001</c:v>
                </c:pt>
                <c:pt idx="1">
                  <c:v>12.154999999999999</c:v>
                </c:pt>
                <c:pt idx="2">
                  <c:v>21.268000000000001</c:v>
                </c:pt>
                <c:pt idx="3">
                  <c:v>20.463000000000001</c:v>
                </c:pt>
                <c:pt idx="4">
                  <c:v>12.026</c:v>
                </c:pt>
                <c:pt idx="5">
                  <c:v>8.077</c:v>
                </c:pt>
                <c:pt idx="6">
                  <c:v>4.3319999999999999</c:v>
                </c:pt>
                <c:pt idx="7">
                  <c:v>2.6459999999999999</c:v>
                </c:pt>
                <c:pt idx="8">
                  <c:v>2.1059999999999999</c:v>
                </c:pt>
                <c:pt idx="9">
                  <c:v>1.9159999999999999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4-4231-ADAB-3DFB26D5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17312"/>
        <c:axId val="173017704"/>
      </c:barChart>
      <c:catAx>
        <c:axId val="1730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cmpd="sng"/>
        </c:spPr>
        <c:crossAx val="173017704"/>
        <c:crosses val="autoZero"/>
        <c:auto val="1"/>
        <c:lblAlgn val="ctr"/>
        <c:lblOffset val="100"/>
        <c:noMultiLvlLbl val="0"/>
      </c:catAx>
      <c:valAx>
        <c:axId val="173017704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1.000 kr. 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2.851882222030856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7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0069597550306206"/>
          <c:y val="9.9843248760571601E-2"/>
          <c:w val="0.28819291338582675"/>
          <c:h val="0.31420239136774564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190570941876494E-2"/>
          <c:y val="9.517111577097262E-2"/>
          <c:w val="0.94580942905812371"/>
          <c:h val="0.8410370596757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6.12'!$B$4</c:f>
              <c:strCache>
                <c:ptCount val="1"/>
                <c:pt idx="0">
                  <c:v>Gini</c:v>
                </c:pt>
              </c:strCache>
            </c:strRef>
          </c:tx>
          <c:spPr>
            <a:solidFill>
              <a:srgbClr val="86BC25"/>
            </a:solidFill>
            <a:ln>
              <a:solidFill>
                <a:srgbClr val="86BC25"/>
              </a:solidFill>
            </a:ln>
          </c:spPr>
          <c:invertIfNegative val="0"/>
          <c:cat>
            <c:strRef>
              <c:f>'Figur 6.12'!$A$5:$A$7</c:f>
              <c:strCache>
                <c:ptCount val="3"/>
                <c:pt idx="0">
                  <c:v>Monetær disp. indkomst</c:v>
                </c:pt>
                <c:pt idx="1">
                  <c:v>Disp. indk., inkl. off. service</c:v>
                </c:pt>
                <c:pt idx="2">
                  <c:v>Disp. indk., inkl. off. service, forsikringsværdi</c:v>
                </c:pt>
              </c:strCache>
            </c:strRef>
          </c:cat>
          <c:val>
            <c:numRef>
              <c:f>'Figur 6.12'!$B$5:$B$7</c:f>
              <c:numCache>
                <c:formatCode>General</c:formatCode>
                <c:ptCount val="3"/>
                <c:pt idx="0">
                  <c:v>27.1</c:v>
                </c:pt>
                <c:pt idx="1">
                  <c:v>24.900000000000002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7-4AC0-84FA-F3E7782AD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16136"/>
        <c:axId val="173016528"/>
      </c:barChart>
      <c:catAx>
        <c:axId val="17301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cmpd="sng"/>
        </c:spPr>
        <c:crossAx val="173016528"/>
        <c:crosses val="autoZero"/>
        <c:auto val="1"/>
        <c:lblAlgn val="ctr"/>
        <c:lblOffset val="100"/>
        <c:noMultiLvlLbl val="0"/>
      </c:catAx>
      <c:valAx>
        <c:axId val="173016528"/>
        <c:scaling>
          <c:orientation val="minMax"/>
        </c:scaling>
        <c:delete val="0"/>
        <c:axPos val="l"/>
        <c:majorGridlines>
          <c:spPr>
            <a:ln>
              <a:solidFill>
                <a:srgbClr val="898989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/>
                  <a:t>Pct.</a:t>
                </a:r>
              </a:p>
            </c:rich>
          </c:tx>
          <c:layout>
            <c:manualLayout>
              <c:xMode val="edge"/>
              <c:yMode val="edge"/>
              <c:x val="2.0986590038314175E-3"/>
              <c:y val="5.736245954692556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898989"/>
            </a:solidFill>
          </a:ln>
        </c:spPr>
        <c:crossAx val="173016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00" b="0" i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6</xdr:row>
      <xdr:rowOff>157842</xdr:rowOff>
    </xdr:from>
    <xdr:to>
      <xdr:col>15</xdr:col>
      <xdr:colOff>65314</xdr:colOff>
      <xdr:row>21</xdr:row>
      <xdr:rowOff>125185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59941A4-6B5B-4F41-909A-895240B09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102052</xdr:colOff>
      <xdr:row>8</xdr:row>
      <xdr:rowOff>16329</xdr:rowOff>
    </xdr:from>
    <xdr:to>
      <xdr:col>4</xdr:col>
      <xdr:colOff>1979838</xdr:colOff>
      <xdr:row>22</xdr:row>
      <xdr:rowOff>92529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27CD7E-977E-4123-9BAF-3E24DB61A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5775" y="1361484"/>
    <xdr:ext cx="8616082" cy="7088552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36551A8-BF06-4939-B05F-DAA0E67E80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0.05299</cdr:x>
      <cdr:y>0.19806</cdr:y>
    </cdr:from>
    <cdr:to>
      <cdr:x>0.31567</cdr:x>
      <cdr:y>0.26359</cdr:y>
    </cdr:to>
    <cdr:sp macro="" textlink="">
      <cdr:nvSpPr>
        <cdr:cNvPr id="5" name="Venstre klammeparentes 4">
          <a:extLst xmlns:a="http://schemas.openxmlformats.org/drawingml/2006/main">
            <a:ext uri="{FF2B5EF4-FFF2-40B4-BE49-F238E27FC236}">
              <a16:creationId xmlns:a16="http://schemas.microsoft.com/office/drawing/2014/main" id="{A7C6F8BE-DED1-4550-83B6-9C111B52539E}"/>
            </a:ext>
          </a:extLst>
        </cdr:cNvPr>
        <cdr:cNvSpPr/>
      </cdr:nvSpPr>
      <cdr:spPr>
        <a:xfrm xmlns:a="http://schemas.openxmlformats.org/drawingml/2006/main" rot="5400000">
          <a:off x="1516888" y="181518"/>
          <a:ext cx="398697" cy="2445762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0.32107</cdr:x>
      <cdr:y>0.19745</cdr:y>
    </cdr:from>
    <cdr:to>
      <cdr:x>0.53122</cdr:x>
      <cdr:y>0.2648</cdr:y>
    </cdr:to>
    <cdr:sp macro="" textlink="">
      <cdr:nvSpPr>
        <cdr:cNvPr id="6" name="Venstre klammeparentes 5">
          <a:extLst xmlns:a="http://schemas.openxmlformats.org/drawingml/2006/main">
            <a:ext uri="{FF2B5EF4-FFF2-40B4-BE49-F238E27FC236}">
              <a16:creationId xmlns:a16="http://schemas.microsoft.com/office/drawing/2014/main" id="{61DB13B2-9416-4551-AB45-8E0829F20C91}"/>
            </a:ext>
          </a:extLst>
        </cdr:cNvPr>
        <cdr:cNvSpPr/>
      </cdr:nvSpPr>
      <cdr:spPr>
        <a:xfrm xmlns:a="http://schemas.openxmlformats.org/drawingml/2006/main" rot="5400000">
          <a:off x="3762896" y="427883"/>
          <a:ext cx="409770" cy="195668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0.57732</cdr:x>
      <cdr:y>0.19745</cdr:y>
    </cdr:from>
    <cdr:to>
      <cdr:x>1</cdr:x>
      <cdr:y>0.26541</cdr:y>
    </cdr:to>
    <cdr:sp macro="" textlink="">
      <cdr:nvSpPr>
        <cdr:cNvPr id="7" name="Venstre klammeparentes 6">
          <a:extLst xmlns:a="http://schemas.openxmlformats.org/drawingml/2006/main">
            <a:ext uri="{FF2B5EF4-FFF2-40B4-BE49-F238E27FC236}">
              <a16:creationId xmlns:a16="http://schemas.microsoft.com/office/drawing/2014/main" id="{5C0B668D-6FA6-40D9-A201-6F2D420266CA}"/>
            </a:ext>
          </a:extLst>
        </cdr:cNvPr>
        <cdr:cNvSpPr/>
      </cdr:nvSpPr>
      <cdr:spPr>
        <a:xfrm xmlns:a="http://schemas.openxmlformats.org/drawingml/2006/main" rot="5400000">
          <a:off x="7136371" y="-559680"/>
          <a:ext cx="413482" cy="3935519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0.66092</cdr:x>
      <cdr:y>0.10821</cdr:y>
    </cdr:from>
    <cdr:to>
      <cdr:x>0.92817</cdr:x>
      <cdr:y>0.19438</cdr:y>
    </cdr:to>
    <cdr:sp macro="" textlink="">
      <cdr:nvSpPr>
        <cdr:cNvPr id="8" name="Tekstfelt 7">
          <a:extLst xmlns:a="http://schemas.openxmlformats.org/drawingml/2006/main">
            <a:ext uri="{FF2B5EF4-FFF2-40B4-BE49-F238E27FC236}">
              <a16:creationId xmlns:a16="http://schemas.microsoft.com/office/drawing/2014/main" id="{FB9A3B2E-37F8-4498-A046-DA0A120F3EC0}"/>
            </a:ext>
          </a:extLst>
        </cdr:cNvPr>
        <cdr:cNvSpPr txBox="1"/>
      </cdr:nvSpPr>
      <cdr:spPr>
        <a:xfrm xmlns:a="http://schemas.openxmlformats.org/drawingml/2006/main">
          <a:off x="6153781" y="658390"/>
          <a:ext cx="2488330" cy="524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a-DK" sz="1100"/>
            <a:t>Generelle offentlige udgifter:</a:t>
          </a:r>
          <a:endParaRPr lang="da-DK" sz="1100" baseline="0"/>
        </a:p>
        <a:p xmlns:a="http://schemas.openxmlformats.org/drawingml/2006/main">
          <a:pPr algn="ctr"/>
          <a:r>
            <a:rPr lang="da-DK" sz="1100" baseline="0"/>
            <a:t>333 mia kr.</a:t>
          </a:r>
        </a:p>
      </cdr:txBody>
    </cdr:sp>
  </cdr:relSizeAnchor>
  <cdr:relSizeAnchor xmlns:cdr="http://schemas.openxmlformats.org/drawingml/2006/chartDrawing">
    <cdr:from>
      <cdr:x>0.2813</cdr:x>
      <cdr:y>0.10705</cdr:y>
    </cdr:from>
    <cdr:to>
      <cdr:x>0.54855</cdr:x>
      <cdr:y>0.19322</cdr:y>
    </cdr:to>
    <cdr:sp macro="" textlink="">
      <cdr:nvSpPr>
        <cdr:cNvPr id="9" name="Tekstfelt 1">
          <a:extLst xmlns:a="http://schemas.openxmlformats.org/drawingml/2006/main">
            <a:ext uri="{FF2B5EF4-FFF2-40B4-BE49-F238E27FC236}">
              <a16:creationId xmlns:a16="http://schemas.microsoft.com/office/drawing/2014/main" id="{611EC8ED-C63B-4568-ADFB-CAE427C0153D}"/>
            </a:ext>
          </a:extLst>
        </cdr:cNvPr>
        <cdr:cNvSpPr txBox="1"/>
      </cdr:nvSpPr>
      <cdr:spPr>
        <a:xfrm xmlns:a="http://schemas.openxmlformats.org/drawingml/2006/main">
          <a:off x="2619161" y="651293"/>
          <a:ext cx="2488331" cy="524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/>
            <a:t>Uddannelse, fritid</a:t>
          </a:r>
          <a:r>
            <a:rPr lang="da-DK" sz="1100" baseline="0"/>
            <a:t> og kultur:</a:t>
          </a:r>
        </a:p>
        <a:p xmlns:a="http://schemas.openxmlformats.org/drawingml/2006/main">
          <a:pPr algn="ctr"/>
          <a:r>
            <a:rPr lang="da-DK" sz="1100" baseline="0"/>
            <a:t>181 mia kr.</a:t>
          </a:r>
        </a:p>
      </cdr:txBody>
    </cdr:sp>
  </cdr:relSizeAnchor>
  <cdr:relSizeAnchor xmlns:cdr="http://schemas.openxmlformats.org/drawingml/2006/chartDrawing">
    <cdr:from>
      <cdr:x>0.08133</cdr:x>
      <cdr:y>0.11031</cdr:y>
    </cdr:from>
    <cdr:to>
      <cdr:x>0.28048</cdr:x>
      <cdr:y>0.19647</cdr:y>
    </cdr:to>
    <cdr:sp macro="" textlink="">
      <cdr:nvSpPr>
        <cdr:cNvPr id="10" name="Tekstfelt 1">
          <a:extLst xmlns:a="http://schemas.openxmlformats.org/drawingml/2006/main">
            <a:ext uri="{FF2B5EF4-FFF2-40B4-BE49-F238E27FC236}">
              <a16:creationId xmlns:a16="http://schemas.microsoft.com/office/drawing/2014/main" id="{611EC8ED-C63B-4568-ADFB-CAE427C0153D}"/>
            </a:ext>
          </a:extLst>
        </cdr:cNvPr>
        <cdr:cNvSpPr txBox="1"/>
      </cdr:nvSpPr>
      <cdr:spPr>
        <a:xfrm xmlns:a="http://schemas.openxmlformats.org/drawingml/2006/main">
          <a:off x="757280" y="671145"/>
          <a:ext cx="1854261" cy="524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/>
            <a:t>Sociale udgifter:</a:t>
          </a:r>
        </a:p>
        <a:p xmlns:a="http://schemas.openxmlformats.org/drawingml/2006/main">
          <a:pPr algn="ctr"/>
          <a:r>
            <a:rPr lang="da-DK" sz="1100" baseline="0"/>
            <a:t>439 mia kr.</a:t>
          </a:r>
        </a:p>
      </cdr:txBody>
    </cdr:sp>
  </cdr:relSizeAnchor>
  <cdr:relSizeAnchor xmlns:cdr="http://schemas.openxmlformats.org/drawingml/2006/chartDrawing">
    <cdr:from>
      <cdr:x>0.53514</cdr:x>
      <cdr:y>0.21051</cdr:y>
    </cdr:from>
    <cdr:to>
      <cdr:x>0.57327</cdr:x>
      <cdr:y>0.2589</cdr:y>
    </cdr:to>
    <cdr:sp macro="" textlink="">
      <cdr:nvSpPr>
        <cdr:cNvPr id="11" name="Venstre klammeparentes 10">
          <a:extLst xmlns:a="http://schemas.openxmlformats.org/drawingml/2006/main">
            <a:ext uri="{FF2B5EF4-FFF2-40B4-BE49-F238E27FC236}">
              <a16:creationId xmlns:a16="http://schemas.microsoft.com/office/drawing/2014/main" id="{A5061548-4A44-4622-863D-8D72BD03757C}"/>
            </a:ext>
          </a:extLst>
        </cdr:cNvPr>
        <cdr:cNvSpPr/>
      </cdr:nvSpPr>
      <cdr:spPr>
        <a:xfrm xmlns:a="http://schemas.openxmlformats.org/drawingml/2006/main" rot="5400000">
          <a:off x="5012973" y="1250469"/>
          <a:ext cx="294406" cy="355023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0.46394</cdr:x>
      <cdr:y>0.10228</cdr:y>
    </cdr:from>
    <cdr:to>
      <cdr:x>0.6631</cdr:x>
      <cdr:y>0.18844</cdr:y>
    </cdr:to>
    <cdr:sp macro="" textlink="">
      <cdr:nvSpPr>
        <cdr:cNvPr id="12" name="Tekstfelt 1">
          <a:extLst xmlns:a="http://schemas.openxmlformats.org/drawingml/2006/main">
            <a:ext uri="{FF2B5EF4-FFF2-40B4-BE49-F238E27FC236}">
              <a16:creationId xmlns:a16="http://schemas.microsoft.com/office/drawing/2014/main" id="{AE20D08C-08FC-4BAC-805F-11DE2D94E70D}"/>
            </a:ext>
          </a:extLst>
        </cdr:cNvPr>
        <cdr:cNvSpPr txBox="1"/>
      </cdr:nvSpPr>
      <cdr:spPr>
        <a:xfrm xmlns:a="http://schemas.openxmlformats.org/drawingml/2006/main">
          <a:off x="4319732" y="622300"/>
          <a:ext cx="1854261" cy="524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/>
            <a:t>Sundhed:</a:t>
          </a:r>
        </a:p>
        <a:p xmlns:a="http://schemas.openxmlformats.org/drawingml/2006/main">
          <a:pPr algn="ctr"/>
          <a:r>
            <a:rPr lang="da-DK" sz="1100" baseline="0"/>
            <a:t>187 mia kr.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163036</xdr:colOff>
      <xdr:row>5</xdr:row>
      <xdr:rowOff>75457</xdr:rowOff>
    </xdr:from>
    <xdr:to>
      <xdr:col>18</xdr:col>
      <xdr:colOff>323850</xdr:colOff>
      <xdr:row>20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620599-F304-4533-8FE8-455C40641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1259898</xdr:colOff>
      <xdr:row>11</xdr:row>
      <xdr:rowOff>181841</xdr:rowOff>
    </xdr:from>
    <xdr:to>
      <xdr:col>9</xdr:col>
      <xdr:colOff>174321</xdr:colOff>
      <xdr:row>31</xdr:row>
      <xdr:rowOff>177967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C3AC7E8A-69DC-4FB8-8180-38B7DEE66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438150</xdr:colOff>
      <xdr:row>25</xdr:row>
      <xdr:rowOff>139700</xdr:rowOff>
    </xdr:from>
    <xdr:to>
      <xdr:col>2</xdr:col>
      <xdr:colOff>127000</xdr:colOff>
      <xdr:row>27</xdr:row>
      <xdr:rowOff>38100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A93F7494-2CEE-4447-9FE6-AD3D8B1B4352}"/>
            </a:ext>
          </a:extLst>
        </xdr:cNvPr>
        <xdr:cNvSpPr txBox="1"/>
      </xdr:nvSpPr>
      <xdr:spPr>
        <a:xfrm>
          <a:off x="2038350" y="4902200"/>
          <a:ext cx="520700" cy="279400"/>
        </a:xfrm>
        <a:prstGeom prst="rect">
          <a:avLst/>
        </a:prstGeom>
        <a:solidFill>
          <a:srgbClr val="86BC2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900"/>
            <a:t>34 pct.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0.00471</cdr:x>
      <cdr:y>2.62734E-7</cdr:y>
    </cdr:from>
    <cdr:to>
      <cdr:x>0.10521</cdr:x>
      <cdr:y>0.04703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97BC6D57-9CA2-4473-B716-B5856ACF801E}"/>
            </a:ext>
          </a:extLst>
        </cdr:cNvPr>
        <cdr:cNvSpPr txBox="1"/>
      </cdr:nvSpPr>
      <cdr:spPr>
        <a:xfrm xmlns:a="http://schemas.openxmlformats.org/drawingml/2006/main">
          <a:off x="29085" y="1"/>
          <a:ext cx="620594" cy="179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r>
            <a:rPr lang="da-DK" sz="700"/>
            <a:t>Mia. kr.</a:t>
          </a:r>
        </a:p>
      </cdr:txBody>
    </cdr:sp>
  </cdr:relSizeAnchor>
  <cdr:relSizeAnchor xmlns:cdr="http://schemas.openxmlformats.org/drawingml/2006/chartDrawing">
    <cdr:from>
      <cdr:x>0.36278</cdr:x>
      <cdr:y>0.5222</cdr:y>
    </cdr:from>
    <cdr:to>
      <cdr:x>0.44458</cdr:x>
      <cdr:y>0.59561</cdr:y>
    </cdr:to>
    <cdr:sp macro="" textlink="">
      <cdr:nvSpPr>
        <cdr:cNvPr id="5" name="Tekstfelt 3">
          <a:extLst xmlns:a="http://schemas.openxmlformats.org/drawingml/2006/main">
            <a:ext uri="{FF2B5EF4-FFF2-40B4-BE49-F238E27FC236}">
              <a16:creationId xmlns:a16="http://schemas.microsoft.com/office/drawing/2014/main" id="{A93F7494-2CEE-4447-9FE6-AD3D8B1B4352}"/>
            </a:ext>
          </a:extLst>
        </cdr:cNvPr>
        <cdr:cNvSpPr txBox="1"/>
      </cdr:nvSpPr>
      <cdr:spPr>
        <a:xfrm xmlns:a="http://schemas.openxmlformats.org/drawingml/2006/main">
          <a:off x="2241550" y="1987550"/>
          <a:ext cx="505402" cy="279400"/>
        </a:xfrm>
        <a:prstGeom xmlns:a="http://schemas.openxmlformats.org/drawingml/2006/main" prst="rect">
          <a:avLst/>
        </a:prstGeom>
        <a:solidFill xmlns:a="http://schemas.openxmlformats.org/drawingml/2006/main">
          <a:srgbClr val="86BC2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900"/>
            <a:t>14 pct.</a:t>
          </a:r>
        </a:p>
      </cdr:txBody>
    </cdr:sp>
  </cdr:relSizeAnchor>
  <cdr:relSizeAnchor xmlns:cdr="http://schemas.openxmlformats.org/drawingml/2006/chartDrawing">
    <cdr:from>
      <cdr:x>0.60223</cdr:x>
      <cdr:y>0.28362</cdr:y>
    </cdr:from>
    <cdr:to>
      <cdr:x>0.68609</cdr:x>
      <cdr:y>0.35703</cdr:y>
    </cdr:to>
    <cdr:sp macro="" textlink="">
      <cdr:nvSpPr>
        <cdr:cNvPr id="6" name="Tekstfelt 3">
          <a:extLst xmlns:a="http://schemas.openxmlformats.org/drawingml/2006/main">
            <a:ext uri="{FF2B5EF4-FFF2-40B4-BE49-F238E27FC236}">
              <a16:creationId xmlns:a16="http://schemas.microsoft.com/office/drawing/2014/main" id="{A93F7494-2CEE-4447-9FE6-AD3D8B1B4352}"/>
            </a:ext>
          </a:extLst>
        </cdr:cNvPr>
        <cdr:cNvSpPr txBox="1"/>
      </cdr:nvSpPr>
      <cdr:spPr>
        <a:xfrm xmlns:a="http://schemas.openxmlformats.org/drawingml/2006/main">
          <a:off x="3721100" y="1079500"/>
          <a:ext cx="518102" cy="279400"/>
        </a:xfrm>
        <a:prstGeom xmlns:a="http://schemas.openxmlformats.org/drawingml/2006/main" prst="rect">
          <a:avLst/>
        </a:prstGeom>
        <a:solidFill xmlns:a="http://schemas.openxmlformats.org/drawingml/2006/main">
          <a:srgbClr val="86BC25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900"/>
            <a:t>52 pct.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164306</xdr:colOff>
      <xdr:row>6</xdr:row>
      <xdr:rowOff>172641</xdr:rowOff>
    </xdr:from>
    <xdr:to>
      <xdr:col>10</xdr:col>
      <xdr:colOff>535781</xdr:colOff>
      <xdr:row>21</xdr:row>
      <xdr:rowOff>58341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1961B-4C5E-4C72-9421-A3E469629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12153900" y="1143000"/>
    <xdr:ext cx="6791325" cy="4848225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8D77FF-831B-4B98-9412-61A0D00929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547687</xdr:colOff>
      <xdr:row>20</xdr:row>
      <xdr:rowOff>0</xdr:rowOff>
    </xdr:from>
    <xdr:to>
      <xdr:col>17</xdr:col>
      <xdr:colOff>242887</xdr:colOff>
      <xdr:row>20</xdr:row>
      <xdr:rowOff>23812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33E1165-11E5-43D2-902D-B1B23022C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16</xdr:row>
      <xdr:rowOff>57150</xdr:rowOff>
    </xdr:from>
    <xdr:to>
      <xdr:col>5</xdr:col>
      <xdr:colOff>276225</xdr:colOff>
      <xdr:row>30</xdr:row>
      <xdr:rowOff>133350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467F1AA-E9EB-42A8-A09F-A88C2DC5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476250</xdr:colOff>
      <xdr:row>15</xdr:row>
      <xdr:rowOff>152400</xdr:rowOff>
    </xdr:from>
    <xdr:to>
      <xdr:col>14</xdr:col>
      <xdr:colOff>152400</xdr:colOff>
      <xdr:row>30</xdr:row>
      <xdr:rowOff>185737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82EC34B-AB08-4697-9EFC-8070E4CB5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685799</xdr:colOff>
      <xdr:row>15</xdr:row>
      <xdr:rowOff>38100</xdr:rowOff>
    </xdr:from>
    <xdr:to>
      <xdr:col>13</xdr:col>
      <xdr:colOff>314325</xdr:colOff>
      <xdr:row>30</xdr:row>
      <xdr:rowOff>152400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B76FB51-F3D7-411C-A3BA-C4F7491FC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19049</xdr:rowOff>
    </xdr:from>
    <xdr:to>
      <xdr:col>5</xdr:col>
      <xdr:colOff>238125</xdr:colOff>
      <xdr:row>30</xdr:row>
      <xdr:rowOff>142874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5FE81EF-2DB8-446A-8D75-210571DEA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</xdr:row>
      <xdr:rowOff>113347</xdr:rowOff>
    </xdr:from>
    <xdr:to>
      <xdr:col>13</xdr:col>
      <xdr:colOff>361949</xdr:colOff>
      <xdr:row>23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AE28D0-F5E4-45D4-A322-6298F6238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93344</xdr:colOff>
      <xdr:row>5</xdr:row>
      <xdr:rowOff>18097</xdr:rowOff>
    </xdr:from>
    <xdr:to>
      <xdr:col>13</xdr:col>
      <xdr:colOff>323849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F7FCDAD-7DBC-4810-AF21-2CC587DB6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8</xdr:row>
      <xdr:rowOff>180975</xdr:rowOff>
    </xdr:from>
    <xdr:to>
      <xdr:col>8</xdr:col>
      <xdr:colOff>333375</xdr:colOff>
      <xdr:row>30</xdr:row>
      <xdr:rowOff>33337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9F50A9-6DF8-4207-8771-4AB91C854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471487</xdr:colOff>
      <xdr:row>38</xdr:row>
      <xdr:rowOff>180975</xdr:rowOff>
    </xdr:from>
    <xdr:to>
      <xdr:col>8</xdr:col>
      <xdr:colOff>152400</xdr:colOff>
      <xdr:row>60</xdr:row>
      <xdr:rowOff>71437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3C7D171-4D0F-4DC2-AE48-859F65AED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161925</xdr:rowOff>
    </xdr:from>
    <xdr:to>
      <xdr:col>15</xdr:col>
      <xdr:colOff>7620</xdr:colOff>
      <xdr:row>32</xdr:row>
      <xdr:rowOff>168275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58EB8FA-1FE4-4FA0-951C-438F2E9B9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695325</xdr:colOff>
      <xdr:row>5</xdr:row>
      <xdr:rowOff>66675</xdr:rowOff>
    </xdr:from>
    <xdr:to>
      <xdr:col>30</xdr:col>
      <xdr:colOff>314325</xdr:colOff>
      <xdr:row>21</xdr:row>
      <xdr:rowOff>66675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186907EA-0FB2-4BEC-BBE0-31A4AC2D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</xdr:row>
      <xdr:rowOff>200025</xdr:rowOff>
    </xdr:from>
    <xdr:to>
      <xdr:col>14</xdr:col>
      <xdr:colOff>571500</xdr:colOff>
      <xdr:row>21</xdr:row>
      <xdr:rowOff>152400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B493E2-3464-4B8C-A931-364019F61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0.05405</cdr:x>
      <cdr:y>0.91563</cdr:y>
    </cdr:from>
    <cdr:to>
      <cdr:x>0.69439</cdr:x>
      <cdr:y>0.98438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6164525F-1A1B-4012-8976-711BB1D1AAEB}"/>
            </a:ext>
          </a:extLst>
        </cdr:cNvPr>
        <cdr:cNvSpPr txBox="1"/>
      </cdr:nvSpPr>
      <cdr:spPr>
        <a:xfrm xmlns:a="http://schemas.openxmlformats.org/drawingml/2006/main">
          <a:off x="247650" y="2790825"/>
          <a:ext cx="29337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700" b="0" i="0" baseline="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Koefficient: 0,854</a:t>
          </a:r>
          <a:r>
            <a:rPr lang="da-DK" sz="700" b="0" i="0" baseline="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, </a:t>
          </a:r>
          <a:r>
            <a:rPr lang="en-US" sz="700" b="0" i="0" baseline="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std. fejl: 0,411, p-værdi: 0,046 </a:t>
          </a:r>
          <a:endParaRPr lang="da-DK" sz="700"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 xmlns:a="http://schemas.openxmlformats.org/drawingml/2006/main">
          <a:endParaRPr lang="da-DK" sz="7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304800</xdr:colOff>
      <xdr:row>22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189129F1-2161-44E4-A0A1-BE280637A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9</xdr:col>
      <xdr:colOff>304800</xdr:colOff>
      <xdr:row>43</xdr:row>
      <xdr:rowOff>76200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AC5CFD3-22F8-492D-A24B-7E9A874E8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304800</xdr:colOff>
      <xdr:row>22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27A2729-7FEB-4B6D-A7E5-21C2EB95A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6</xdr:col>
      <xdr:colOff>1076739</xdr:colOff>
      <xdr:row>22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9B26675-7550-4561-9D9D-D732084BB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29</xdr:row>
      <xdr:rowOff>0</xdr:rowOff>
    </xdr:from>
    <xdr:to>
      <xdr:col>6</xdr:col>
      <xdr:colOff>1076739</xdr:colOff>
      <xdr:row>43</xdr:row>
      <xdr:rowOff>76200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977C18-42EB-4160-913A-0D7794F5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6</xdr:col>
      <xdr:colOff>1009650</xdr:colOff>
      <xdr:row>23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BD2145C-EF94-49C0-99A4-BB1406EA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6</xdr:col>
      <xdr:colOff>1009650</xdr:colOff>
      <xdr:row>46</xdr:row>
      <xdr:rowOff>152400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2771008-7645-4D78-86D1-D291D454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9</xdr:col>
      <xdr:colOff>281609</xdr:colOff>
      <xdr:row>25</xdr:row>
      <xdr:rowOff>59635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713C821-0CD6-49D0-84D6-343D50A55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9</xdr:col>
      <xdr:colOff>304800</xdr:colOff>
      <xdr:row>49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5D2851D-2510-45CC-8C77-DF81A1A4E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9</xdr:col>
      <xdr:colOff>104775</xdr:colOff>
      <xdr:row>25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B98282-BF97-4BDE-BE3C-EC154FFA6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9</xdr:col>
      <xdr:colOff>104775</xdr:colOff>
      <xdr:row>49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D323588-95C1-40CA-99BC-6A903646D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134456</xdr:colOff>
      <xdr:row>19</xdr:row>
      <xdr:rowOff>67504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41A6DDD-66B3-448B-B564-3F73A49A0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13</xdr:col>
      <xdr:colOff>511775</xdr:colOff>
      <xdr:row>21</xdr:row>
      <xdr:rowOff>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2ED6F8-C5B3-4CC5-B740-779CF3AD4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165100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07EB111-6656-487D-A92B-FD8BC99E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21</xdr:row>
      <xdr:rowOff>171450</xdr:rowOff>
    </xdr:from>
    <xdr:to>
      <xdr:col>12</xdr:col>
      <xdr:colOff>333375</xdr:colOff>
      <xdr:row>36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CDECE8-74EE-4A1D-973C-F4D062E78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</xdr:row>
      <xdr:rowOff>0</xdr:rowOff>
    </xdr:from>
    <xdr:to>
      <xdr:col>11</xdr:col>
      <xdr:colOff>304800</xdr:colOff>
      <xdr:row>14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9E89509-2B45-4861-8403-45381C87C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1322293</xdr:colOff>
      <xdr:row>5</xdr:row>
      <xdr:rowOff>171823</xdr:rowOff>
    </xdr:from>
    <xdr:to>
      <xdr:col>4</xdr:col>
      <xdr:colOff>1444064</xdr:colOff>
      <xdr:row>22</xdr:row>
      <xdr:rowOff>159828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2F7CCD7-9A0B-4DFC-93FA-4D0B5795A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418353</xdr:colOff>
      <xdr:row>36</xdr:row>
      <xdr:rowOff>14941</xdr:rowOff>
    </xdr:from>
    <xdr:to>
      <xdr:col>6</xdr:col>
      <xdr:colOff>112059</xdr:colOff>
      <xdr:row>58</xdr:row>
      <xdr:rowOff>99939</xdr:rowOff>
    </xdr:to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73CE8852-CF7B-4AA0-86AA-808B215F9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10</xdr:col>
      <xdr:colOff>79375</xdr:colOff>
      <xdr:row>28</xdr:row>
      <xdr:rowOff>147638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81533CA-D3FE-44AE-8EEB-E06C5BAA1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37</xdr:row>
      <xdr:rowOff>0</xdr:rowOff>
    </xdr:from>
    <xdr:to>
      <xdr:col>9</xdr:col>
      <xdr:colOff>164662</xdr:colOff>
      <xdr:row>54</xdr:row>
      <xdr:rowOff>49542</xdr:rowOff>
    </xdr:to>
    <xdr:graphicFrame macro="">
      <xdr:nvGraphicFramePr>
        <xdr:cNvPr id="5" name="Diagram 5">
          <a:extLst>
            <a:ext uri="{FF2B5EF4-FFF2-40B4-BE49-F238E27FC236}">
              <a16:creationId xmlns:a16="http://schemas.microsoft.com/office/drawing/2014/main" id="{D490311F-3646-4C34-8981-42911A6C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12</xdr:row>
      <xdr:rowOff>12700</xdr:rowOff>
    </xdr:from>
    <xdr:to>
      <xdr:col>12</xdr:col>
      <xdr:colOff>459316</xdr:colOff>
      <xdr:row>26</xdr:row>
      <xdr:rowOff>38100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B413460-1020-420D-8F4F-8729EC514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3</xdr:row>
      <xdr:rowOff>171450</xdr:rowOff>
    </xdr:from>
    <xdr:to>
      <xdr:col>13</xdr:col>
      <xdr:colOff>304800</xdr:colOff>
      <xdr:row>20</xdr:row>
      <xdr:rowOff>173355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41914C-15BF-4778-8A78-E5934929C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133350</xdr:rowOff>
    </xdr:from>
    <xdr:to>
      <xdr:col>12</xdr:col>
      <xdr:colOff>190500</xdr:colOff>
      <xdr:row>23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EB9ABB6-F90F-4E0A-9492-E34EE157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</xdr:colOff>
      <xdr:row>29</xdr:row>
      <xdr:rowOff>72390</xdr:rowOff>
    </xdr:from>
    <xdr:to>
      <xdr:col>9</xdr:col>
      <xdr:colOff>78105</xdr:colOff>
      <xdr:row>48</xdr:row>
      <xdr:rowOff>129541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44D0A6-6DCC-4ED9-99F6-5A143A3B3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5</xdr:row>
      <xdr:rowOff>9525</xdr:rowOff>
    </xdr:from>
    <xdr:to>
      <xdr:col>15</xdr:col>
      <xdr:colOff>238125</xdr:colOff>
      <xdr:row>34</xdr:row>
      <xdr:rowOff>61912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EAE2F33-0355-4E9A-B276-1E8A2DEA5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347662</xdr:colOff>
      <xdr:row>5</xdr:row>
      <xdr:rowOff>47625</xdr:rowOff>
    </xdr:from>
    <xdr:to>
      <xdr:col>23</xdr:col>
      <xdr:colOff>42862</xdr:colOff>
      <xdr:row>34</xdr:row>
      <xdr:rowOff>28575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D910506-912E-40F6-BA5A-B8E4DD7E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0.73165</cdr:x>
      <cdr:y>0.04325</cdr:y>
    </cdr:from>
    <cdr:to>
      <cdr:x>0.73165</cdr:x>
      <cdr:y>0.9383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31FA553A-06B4-4571-AC03-88E136C97762}"/>
            </a:ext>
          </a:extLst>
        </cdr:cNvPr>
        <cdr:cNvCxnSpPr/>
      </cdr:nvCxnSpPr>
      <cdr:spPr>
        <a:xfrm xmlns:a="http://schemas.openxmlformats.org/drawingml/2006/main" flipV="1">
          <a:off x="2899093" y="238125"/>
          <a:ext cx="0" cy="49276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</xdr:colOff>
      <xdr:row>29</xdr:row>
      <xdr:rowOff>72390</xdr:rowOff>
    </xdr:from>
    <xdr:to>
      <xdr:col>9</xdr:col>
      <xdr:colOff>78105</xdr:colOff>
      <xdr:row>48</xdr:row>
      <xdr:rowOff>129541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EED9EEB-637D-4DAA-8AA3-002776FBD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7</xdr:row>
      <xdr:rowOff>85725</xdr:rowOff>
    </xdr:from>
    <xdr:to>
      <xdr:col>17</xdr:col>
      <xdr:colOff>180975</xdr:colOff>
      <xdr:row>36</xdr:row>
      <xdr:rowOff>95251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9477878-2B84-4A3E-96BB-6E1752BD2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</xdr:colOff>
      <xdr:row>6</xdr:row>
      <xdr:rowOff>104774</xdr:rowOff>
    </xdr:from>
    <xdr:to>
      <xdr:col>24</xdr:col>
      <xdr:colOff>366712</xdr:colOff>
      <xdr:row>36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6AFB09C-0143-41BF-B489-634653504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0.79896</cdr:x>
      <cdr:y>0.04333</cdr:y>
    </cdr:from>
    <cdr:to>
      <cdr:x>0.79938</cdr:x>
      <cdr:y>0.94655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C4F690BF-2EBD-4A6D-83C9-56BCF55B89E6}"/>
            </a:ext>
          </a:extLst>
        </cdr:cNvPr>
        <cdr:cNvCxnSpPr/>
      </cdr:nvCxnSpPr>
      <cdr:spPr>
        <a:xfrm xmlns:a="http://schemas.openxmlformats.org/drawingml/2006/main" flipH="1" flipV="1">
          <a:off x="3652838" y="247651"/>
          <a:ext cx="1906" cy="51618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150495</xdr:colOff>
      <xdr:row>32</xdr:row>
      <xdr:rowOff>131445</xdr:rowOff>
    </xdr:from>
    <xdr:to>
      <xdr:col>15</xdr:col>
      <xdr:colOff>455295</xdr:colOff>
      <xdr:row>48</xdr:row>
      <xdr:rowOff>131445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962D2D6-D8E8-4C1F-9B06-1D9A81914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104774</xdr:rowOff>
    </xdr:from>
    <xdr:to>
      <xdr:col>0</xdr:col>
      <xdr:colOff>0</xdr:colOff>
      <xdr:row>36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301F91-F203-4ECC-8FDD-8029B7864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38</xdr:row>
      <xdr:rowOff>161924</xdr:rowOff>
    </xdr:from>
    <xdr:to>
      <xdr:col>8</xdr:col>
      <xdr:colOff>419100</xdr:colOff>
      <xdr:row>67</xdr:row>
      <xdr:rowOff>123825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F1C6542-7839-4486-82DD-9BF11620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15</xdr:col>
      <xdr:colOff>361950</xdr:colOff>
      <xdr:row>68</xdr:row>
      <xdr:rowOff>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CE8DDBB-1F77-4B42-A317-84BBD944C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0.79896</cdr:x>
      <cdr:y>0.04333</cdr:y>
    </cdr:from>
    <cdr:to>
      <cdr:x>0.79938</cdr:x>
      <cdr:y>0.94655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C4F690BF-2EBD-4A6D-83C9-56BCF55B89E6}"/>
            </a:ext>
          </a:extLst>
        </cdr:cNvPr>
        <cdr:cNvCxnSpPr/>
      </cdr:nvCxnSpPr>
      <cdr:spPr>
        <a:xfrm xmlns:a="http://schemas.openxmlformats.org/drawingml/2006/main" flipH="1" flipV="1">
          <a:off x="3652838" y="247651"/>
          <a:ext cx="1906" cy="51618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0.80208</cdr:x>
      <cdr:y>0.07</cdr:y>
    </cdr:from>
    <cdr:to>
      <cdr:x>0.80208</cdr:x>
      <cdr:y>0.93667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C4F690BF-2EBD-4A6D-83C9-56BCF55B89E6}"/>
            </a:ext>
          </a:extLst>
        </cdr:cNvPr>
        <cdr:cNvCxnSpPr/>
      </cdr:nvCxnSpPr>
      <cdr:spPr>
        <a:xfrm xmlns:a="http://schemas.openxmlformats.org/drawingml/2006/main" flipH="1" flipV="1">
          <a:off x="3667110" y="400051"/>
          <a:ext cx="15" cy="49529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104774</xdr:rowOff>
    </xdr:from>
    <xdr:to>
      <xdr:col>0</xdr:col>
      <xdr:colOff>0</xdr:colOff>
      <xdr:row>36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22A8B2-2CF3-4CD9-9BA7-4F6F52107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561976</xdr:colOff>
      <xdr:row>15</xdr:row>
      <xdr:rowOff>180975</xdr:rowOff>
    </xdr:from>
    <xdr:to>
      <xdr:col>5</xdr:col>
      <xdr:colOff>66676</xdr:colOff>
      <xdr:row>29</xdr:row>
      <xdr:rowOff>171450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BCD5E6C-20DC-44F3-A037-B958AD152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581025</xdr:colOff>
      <xdr:row>15</xdr:row>
      <xdr:rowOff>104775</xdr:rowOff>
    </xdr:from>
    <xdr:to>
      <xdr:col>13</xdr:col>
      <xdr:colOff>276225</xdr:colOff>
      <xdr:row>29</xdr:row>
      <xdr:rowOff>180975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BEF136A-54F4-4AE6-82B9-25DD25572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0.79896</cdr:x>
      <cdr:y>0.04333</cdr:y>
    </cdr:from>
    <cdr:to>
      <cdr:x>0.79938</cdr:x>
      <cdr:y>0.94655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C4F690BF-2EBD-4A6D-83C9-56BCF55B89E6}"/>
            </a:ext>
          </a:extLst>
        </cdr:cNvPr>
        <cdr:cNvCxnSpPr/>
      </cdr:nvCxnSpPr>
      <cdr:spPr>
        <a:xfrm xmlns:a="http://schemas.openxmlformats.org/drawingml/2006/main" flipH="1" flipV="1">
          <a:off x="3652838" y="247651"/>
          <a:ext cx="1906" cy="51618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104774</xdr:rowOff>
    </xdr:from>
    <xdr:to>
      <xdr:col>0</xdr:col>
      <xdr:colOff>0</xdr:colOff>
      <xdr:row>36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DAE9BF-AA24-4DA1-AA81-B972334BE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409576</xdr:colOff>
      <xdr:row>15</xdr:row>
      <xdr:rowOff>161924</xdr:rowOff>
    </xdr:from>
    <xdr:to>
      <xdr:col>5</xdr:col>
      <xdr:colOff>285750</xdr:colOff>
      <xdr:row>30</xdr:row>
      <xdr:rowOff>38099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407A293-C5CF-486F-A878-FBD7A11D7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15</xdr:row>
      <xdr:rowOff>152400</xdr:rowOff>
    </xdr:from>
    <xdr:to>
      <xdr:col>13</xdr:col>
      <xdr:colOff>342900</xdr:colOff>
      <xdr:row>30</xdr:row>
      <xdr:rowOff>38100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BB51AA3-63C0-4CA3-96B2-1D44515CF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0.79896</cdr:x>
      <cdr:y>0.04333</cdr:y>
    </cdr:from>
    <cdr:to>
      <cdr:x>0.79938</cdr:x>
      <cdr:y>0.94655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C4F690BF-2EBD-4A6D-83C9-56BCF55B89E6}"/>
            </a:ext>
          </a:extLst>
        </cdr:cNvPr>
        <cdr:cNvCxnSpPr/>
      </cdr:nvCxnSpPr>
      <cdr:spPr>
        <a:xfrm xmlns:a="http://schemas.openxmlformats.org/drawingml/2006/main" flipH="1" flipV="1">
          <a:off x="3652838" y="247651"/>
          <a:ext cx="1906" cy="51618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590550</xdr:colOff>
      <xdr:row>32</xdr:row>
      <xdr:rowOff>123825</xdr:rowOff>
    </xdr:from>
    <xdr:to>
      <xdr:col>25</xdr:col>
      <xdr:colOff>590550</xdr:colOff>
      <xdr:row>34</xdr:row>
      <xdr:rowOff>171450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909D3C28-0713-4560-A4D0-421D40B22555}"/>
            </a:ext>
          </a:extLst>
        </xdr:cNvPr>
        <xdr:cNvCxnSpPr/>
      </xdr:nvCxnSpPr>
      <xdr:spPr>
        <a:xfrm>
          <a:off x="17932400" y="5648325"/>
          <a:ext cx="0" cy="4159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34</xdr:row>
      <xdr:rowOff>19050</xdr:rowOff>
    </xdr:from>
    <xdr:to>
      <xdr:col>6</xdr:col>
      <xdr:colOff>38100</xdr:colOff>
      <xdr:row>48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89EB57-04A1-4A91-832A-0C7D44036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157162</xdr:colOff>
      <xdr:row>34</xdr:row>
      <xdr:rowOff>38100</xdr:rowOff>
    </xdr:from>
    <xdr:to>
      <xdr:col>15</xdr:col>
      <xdr:colOff>461962</xdr:colOff>
      <xdr:row>48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8EEDE8F-10BB-4090-AA87-12F3BEC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0.17708</cdr:x>
      <cdr:y>0.09375</cdr:y>
    </cdr:from>
    <cdr:to>
      <cdr:x>0.17708</cdr:x>
      <cdr:y>0.92361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D7E5B5E1-DC55-4249-B12B-0452E63DC42E}"/>
            </a:ext>
          </a:extLst>
        </cdr:cNvPr>
        <cdr:cNvCxnSpPr/>
      </cdr:nvCxnSpPr>
      <cdr:spPr>
        <a:xfrm xmlns:a="http://schemas.openxmlformats.org/drawingml/2006/main" flipV="1">
          <a:off x="809625" y="257175"/>
          <a:ext cx="0" cy="22764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0.19479</cdr:x>
      <cdr:y>0.09028</cdr:y>
    </cdr:from>
    <cdr:to>
      <cdr:x>0.19479</cdr:x>
      <cdr:y>0.92361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22514D2-1F29-46B1-873C-5EA140914CAC}"/>
            </a:ext>
          </a:extLst>
        </cdr:cNvPr>
        <cdr:cNvCxnSpPr/>
      </cdr:nvCxnSpPr>
      <cdr:spPr>
        <a:xfrm xmlns:a="http://schemas.openxmlformats.org/drawingml/2006/main" flipV="1">
          <a:off x="890588" y="247650"/>
          <a:ext cx="0" cy="228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28574</xdr:rowOff>
    </xdr:from>
    <xdr:to>
      <xdr:col>5</xdr:col>
      <xdr:colOff>257175</xdr:colOff>
      <xdr:row>43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B27E1-6FD7-44EA-981D-4886BADD3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30</xdr:row>
      <xdr:rowOff>95250</xdr:rowOff>
    </xdr:from>
    <xdr:to>
      <xdr:col>4</xdr:col>
      <xdr:colOff>104775</xdr:colOff>
      <xdr:row>42</xdr:row>
      <xdr:rowOff>19050</xdr:rowOff>
    </xdr:to>
    <xdr:cxnSp macro="">
      <xdr:nvCxnSpPr>
        <xdr:cNvPr id="4" name="Lige forbindelse 3">
          <a:extLst>
            <a:ext uri="{FF2B5EF4-FFF2-40B4-BE49-F238E27FC236}">
              <a16:creationId xmlns:a16="http://schemas.microsoft.com/office/drawing/2014/main" id="{7B2C060E-48FA-4DD3-96F8-342CC9FA7995}"/>
            </a:ext>
          </a:extLst>
        </xdr:cNvPr>
        <xdr:cNvCxnSpPr/>
      </xdr:nvCxnSpPr>
      <xdr:spPr>
        <a:xfrm flipV="1">
          <a:off x="3543300" y="5810250"/>
          <a:ext cx="0" cy="22098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566737</xdr:colOff>
      <xdr:row>29</xdr:row>
      <xdr:rowOff>57150</xdr:rowOff>
    </xdr:from>
    <xdr:to>
      <xdr:col>14</xdr:col>
      <xdr:colOff>604837</xdr:colOff>
      <xdr:row>43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0D7EA9-7AA7-4D9C-BAAC-93BBFC542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0.77604</cdr:x>
      <cdr:y>0.09375</cdr:y>
    </cdr:from>
    <cdr:to>
      <cdr:x>0.77608</cdr:x>
      <cdr:y>0.92708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32051B0D-D3C7-4203-AB29-C52D42DEA28C}"/>
            </a:ext>
          </a:extLst>
        </cdr:cNvPr>
        <cdr:cNvCxnSpPr/>
      </cdr:nvCxnSpPr>
      <cdr:spPr>
        <a:xfrm xmlns:a="http://schemas.openxmlformats.org/drawingml/2006/main" flipH="1" flipV="1">
          <a:off x="3548063" y="257175"/>
          <a:ext cx="190" cy="228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13</xdr:row>
      <xdr:rowOff>186017</xdr:rowOff>
    </xdr:from>
    <xdr:to>
      <xdr:col>6</xdr:col>
      <xdr:colOff>280147</xdr:colOff>
      <xdr:row>28</xdr:row>
      <xdr:rowOff>71717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0D7971D-5A9B-4B68-910D-B4FAC0651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280148</xdr:colOff>
      <xdr:row>19</xdr:row>
      <xdr:rowOff>107576</xdr:rowOff>
    </xdr:from>
    <xdr:to>
      <xdr:col>19</xdr:col>
      <xdr:colOff>11206</xdr:colOff>
      <xdr:row>33</xdr:row>
      <xdr:rowOff>183776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E4EDE3-298F-4C6A-B66D-E94026242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4</xdr:col>
      <xdr:colOff>771525</xdr:colOff>
      <xdr:row>48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B97CF2-10E0-4064-96D1-DB226F236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</xdr:colOff>
      <xdr:row>34</xdr:row>
      <xdr:rowOff>38100</xdr:rowOff>
    </xdr:from>
    <xdr:to>
      <xdr:col>13</xdr:col>
      <xdr:colOff>195262</xdr:colOff>
      <xdr:row>48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54A4251-FDA8-4E9B-8257-5554253C7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0.17917</cdr:x>
      <cdr:y>0.08333</cdr:y>
    </cdr:from>
    <cdr:to>
      <cdr:x>0.17917</cdr:x>
      <cdr:y>0.92361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35EF34C3-AB84-4171-80B5-BF9F91FD160C}"/>
            </a:ext>
          </a:extLst>
        </cdr:cNvPr>
        <cdr:cNvCxnSpPr/>
      </cdr:nvCxnSpPr>
      <cdr:spPr>
        <a:xfrm xmlns:a="http://schemas.openxmlformats.org/drawingml/2006/main" flipV="1">
          <a:off x="819150" y="228600"/>
          <a:ext cx="0" cy="23050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</xdr:colOff>
      <xdr:row>4</xdr:row>
      <xdr:rowOff>9525</xdr:rowOff>
    </xdr:from>
    <xdr:to>
      <xdr:col>16</xdr:col>
      <xdr:colOff>319087</xdr:colOff>
      <xdr:row>18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5BD46CD-BF9C-4991-93A8-45271D30C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</xdr:colOff>
      <xdr:row>4</xdr:row>
      <xdr:rowOff>9525</xdr:rowOff>
    </xdr:from>
    <xdr:to>
      <xdr:col>13</xdr:col>
      <xdr:colOff>328612</xdr:colOff>
      <xdr:row>18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9756ED6-D151-4C30-BD84-5238A1F9D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</xdr:colOff>
      <xdr:row>4</xdr:row>
      <xdr:rowOff>57150</xdr:rowOff>
    </xdr:from>
    <xdr:to>
      <xdr:col>10</xdr:col>
      <xdr:colOff>147637</xdr:colOff>
      <xdr:row>18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A127F9-7357-48A1-8F59-A1A3445D2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</xdr:colOff>
      <xdr:row>4</xdr:row>
      <xdr:rowOff>9525</xdr:rowOff>
    </xdr:from>
    <xdr:to>
      <xdr:col>17</xdr:col>
      <xdr:colOff>309562</xdr:colOff>
      <xdr:row>18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E44FA7E-7B09-43E3-A2D1-0D5C6CB14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</xdr:colOff>
      <xdr:row>4</xdr:row>
      <xdr:rowOff>9525</xdr:rowOff>
    </xdr:from>
    <xdr:to>
      <xdr:col>15</xdr:col>
      <xdr:colOff>309562</xdr:colOff>
      <xdr:row>18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1B40A9-FE82-4268-B7A3-B1E6E0EA2E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4</xdr:row>
      <xdr:rowOff>19050</xdr:rowOff>
    </xdr:from>
    <xdr:to>
      <xdr:col>8</xdr:col>
      <xdr:colOff>538162</xdr:colOff>
      <xdr:row>18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EDA5DBE-DF42-43EC-9C17-E9B94B045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121104</xdr:colOff>
      <xdr:row>33</xdr:row>
      <xdr:rowOff>118381</xdr:rowOff>
    </xdr:from>
    <xdr:to>
      <xdr:col>14</xdr:col>
      <xdr:colOff>375558</xdr:colOff>
      <xdr:row>48</xdr:row>
      <xdr:rowOff>4081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1D8EF5-0BFE-4A34-8DEB-AFACBF22A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</xdr:colOff>
      <xdr:row>16</xdr:row>
      <xdr:rowOff>28575</xdr:rowOff>
    </xdr:from>
    <xdr:to>
      <xdr:col>14</xdr:col>
      <xdr:colOff>319087</xdr:colOff>
      <xdr:row>30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0E3BF9-198A-45C1-BCFD-B4D1D4015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4</xdr:row>
      <xdr:rowOff>9525</xdr:rowOff>
    </xdr:from>
    <xdr:to>
      <xdr:col>8</xdr:col>
      <xdr:colOff>509587</xdr:colOff>
      <xdr:row>18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E2784C3-B504-4A3B-BE20-B31207AAC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Sm&#229;%20enkeltmandsprojekter/AMA/Survey/Q5%20Q6%20Q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Sm&#229;%20enkeltmandsprojekter/AMA/Survey/Q3%20og%20Q4%20ubetin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Sm&#229;%20enkeltmandsprojekter/AMA/Survey/Q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Sm&#229;%20enkeltmandsprojekter/AMA/Survey/Q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Kraka-Deloitte/Faglige%20spor/4.%20Delrapport/MBA%20Survey%20om%20offentlig%20sektor/Prioritering%20af%20offentlige%20udgif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3.5\Kraka%20Fil%20Drev\Projekter\Kraka-Deloitte\Faglige%20spor\4.%20Delrapport\MBA%20AMK%20riot\Stata2_panelestimation\RIOT_inde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Kraka-Deloitte/Faglige%20spor/4.%20Delrapport/JEH%20Baumol/Tabeller%20og%20beregninger/190508%20-%20Baum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Kraka-Deloitte/Faglige%20spor/4.%20Delrapport/KBJ%20Virksomheders%20syn%20p&#229;%20off.%20service/Analyser/Analyse%203/Figurer%20og%20tabeller/Effektberegninger_skat%20og%20service%20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r/Kraka-Deloitte/Faglige%20spor/4.%20Delrapport/MBA%20Medarbejdere%20i%20den%20offentlige%20sektor/Samlet%20ark%20med%20figurer%20til%20rapport%20ka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ådata"/>
      <sheetName val="Figurer"/>
    </sheetNames>
    <sheetDataSet>
      <sheetData sheetId="0"/>
      <sheetData sheetId="1">
        <row r="12">
          <cell r="B12" t="str">
            <v>Meget lavere tillid end for 10 år siden</v>
          </cell>
          <cell r="C12" t="str">
            <v>Lavere tillid end for 10 år siden</v>
          </cell>
          <cell r="D12" t="str">
            <v>Samme tillid som for 10 år siden</v>
          </cell>
          <cell r="E12" t="str">
            <v>Højere tillid end for 10 år siden</v>
          </cell>
          <cell r="F12" t="str">
            <v>Meget højere tillid end for 10 år siden</v>
          </cell>
        </row>
        <row r="13">
          <cell r="A13" t="str">
            <v>Tillid til velfærdsstaten ift. for 10 år siden</v>
          </cell>
          <cell r="B13">
            <v>20.868939008606674</v>
          </cell>
          <cell r="C13">
            <v>41.663067266922695</v>
          </cell>
          <cell r="D13">
            <v>29.236518654061133</v>
          </cell>
          <cell r="E13">
            <v>6.877341012716176</v>
          </cell>
          <cell r="F13">
            <v>1.3541340576933336</v>
          </cell>
        </row>
        <row r="60">
          <cell r="B60" t="str">
            <v>Meget lav</v>
          </cell>
          <cell r="C60" t="str">
            <v>Lav</v>
          </cell>
          <cell r="D60" t="str">
            <v>Nogenlunde</v>
          </cell>
          <cell r="E60" t="str">
            <v>Høj</v>
          </cell>
          <cell r="F60" t="str">
            <v>Meget høj</v>
          </cell>
          <cell r="K60" t="str">
            <v>Meget lavere</v>
          </cell>
          <cell r="L60" t="str">
            <v xml:space="preserve">Lavere </v>
          </cell>
          <cell r="M60" t="str">
            <v>Uændret</v>
          </cell>
          <cell r="N60" t="str">
            <v>Højere</v>
          </cell>
          <cell r="O60" t="str">
            <v>Meget højere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ubetinget rådata"/>
      <sheetName val="Q3 ubetinget figur"/>
      <sheetName val="Q4 ubetinget rådata"/>
      <sheetName val="Q4 ubetinget figur"/>
    </sheetNames>
    <sheetDataSet>
      <sheetData sheetId="0"/>
      <sheetData sheetId="1"/>
      <sheetData sheetId="2">
        <row r="2">
          <cell r="A2" t="str">
            <v>Meget højere end for 10 år siden</v>
          </cell>
        </row>
        <row r="3">
          <cell r="A3" t="str">
            <v>Højere end for 10 år siden</v>
          </cell>
        </row>
        <row r="4">
          <cell r="A4" t="str">
            <v>På samme niveau som for 10 år siden</v>
          </cell>
        </row>
        <row r="5">
          <cell r="A5" t="str">
            <v>Lavere end for 10 år siden</v>
          </cell>
        </row>
        <row r="6">
          <cell r="A6" t="str">
            <v>Meget lavere end for 10 år siden</v>
          </cell>
        </row>
      </sheetData>
      <sheetData sheetId="3">
        <row r="10">
          <cell r="B10" t="str">
            <v>Meget lavere end for 10 år siden</v>
          </cell>
          <cell r="C10" t="str">
            <v>Lavere end for 10 år siden</v>
          </cell>
          <cell r="D10" t="str">
            <v>På samme niveau som for 10 år siden</v>
          </cell>
          <cell r="E10" t="str">
            <v>Højere end for 10 år siden</v>
          </cell>
          <cell r="F10" t="str">
            <v>Meget højere end for 10 år siden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30 timer/uge og velstand ned med 20 pct.</v>
          </cell>
        </row>
        <row r="3">
          <cell r="A3" t="str">
            <v>35 timer/uge og velstand ned med 5 pct.</v>
          </cell>
        </row>
        <row r="4">
          <cell r="A4" t="str">
            <v>37 timer/uge og velstand uændret</v>
          </cell>
        </row>
        <row r="5">
          <cell r="A5" t="str">
            <v>39 timer/uge og velstand op med 5 pct.</v>
          </cell>
        </row>
        <row r="6">
          <cell r="A6" t="str">
            <v>44 timer/uge og velstand op med 20 pct.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Den øgede velstand bør udelukkende forvaltes privat</v>
          </cell>
        </row>
        <row r="3">
          <cell r="A3" t="str">
            <v xml:space="preserve">Den øgede velstand bør primært forvaltes privat </v>
          </cell>
        </row>
        <row r="4">
          <cell r="A4" t="str">
            <v>Den øgede velstand bør forvaltes ligeligt privat og offentligt</v>
          </cell>
        </row>
        <row r="5">
          <cell r="A5" t="str">
            <v xml:space="preserve">Den øgede velstand bør primært forvaltes offentligt </v>
          </cell>
        </row>
        <row r="6">
          <cell r="A6" t="str">
            <v xml:space="preserve">Den øgede velstand bør udelukkende forvaltes offentligt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 fig 1"/>
      <sheetName val="Q8 fig 2"/>
      <sheetName val="Q9 fig 1"/>
      <sheetName val="Q9 fig 2"/>
      <sheetName val="Q10 fig 1"/>
      <sheetName val="Q10 fig 2"/>
      <sheetName val="Q11 fig 1"/>
      <sheetName val="Q11 fig 2"/>
      <sheetName val="Samlet fig 1"/>
      <sheetName val="Samlet fig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Offentlig orden og sikkerhed</v>
          </cell>
        </row>
        <row r="13">
          <cell r="B13" t="str">
            <v>Miljøbeskyttelse</v>
          </cell>
        </row>
        <row r="14">
          <cell r="B14" t="str">
            <v>Ungdomsuddannelser</v>
          </cell>
        </row>
        <row r="15">
          <cell r="B15" t="str">
            <v>Forskning</v>
          </cell>
        </row>
        <row r="16">
          <cell r="B16" t="str">
            <v>Folkeskole</v>
          </cell>
        </row>
        <row r="17">
          <cell r="B17" t="str">
            <v>Transport</v>
          </cell>
        </row>
        <row r="18">
          <cell r="B18" t="str">
            <v>Videreg. og øvrig undervisning</v>
          </cell>
        </row>
        <row r="19">
          <cell r="B19" t="str">
            <v>Alderdom</v>
          </cell>
        </row>
        <row r="20">
          <cell r="B20" t="str">
            <v>Sygdom og invaliditet</v>
          </cell>
        </row>
        <row r="21">
          <cell r="B21" t="str">
            <v>Bolig</v>
          </cell>
        </row>
        <row r="22">
          <cell r="B22" t="str">
            <v>Arbejdsløshed</v>
          </cell>
        </row>
        <row r="23">
          <cell r="B23" t="str">
            <v>Erhvervsrettede udgifter</v>
          </cell>
        </row>
        <row r="24">
          <cell r="B24" t="str">
            <v>Familie og børn</v>
          </cell>
        </row>
        <row r="25">
          <cell r="B25" t="str">
            <v>Fritid</v>
          </cell>
        </row>
        <row r="26">
          <cell r="B26" t="str">
            <v>Sundhedsvæsen</v>
          </cell>
        </row>
        <row r="27">
          <cell r="B27" t="str">
            <v>Forsvar</v>
          </cell>
        </row>
        <row r="28">
          <cell r="B28" t="str">
            <v>Ulandsbistand</v>
          </cell>
        </row>
      </sheetData>
      <sheetData sheetId="9">
        <row r="8">
          <cell r="B8" t="str">
            <v>Alderdom</v>
          </cell>
        </row>
        <row r="9">
          <cell r="B9" t="str">
            <v>Sygdom og invaliditet</v>
          </cell>
        </row>
        <row r="10">
          <cell r="B10" t="str">
            <v>Sundhedsvæsen</v>
          </cell>
        </row>
        <row r="11">
          <cell r="B11" t="str">
            <v>Folkeskole</v>
          </cell>
        </row>
        <row r="12">
          <cell r="B12" t="str">
            <v>Familie og børn</v>
          </cell>
        </row>
        <row r="13">
          <cell r="B13" t="str">
            <v>Offentlig orden og sikkerhed</v>
          </cell>
        </row>
        <row r="14">
          <cell r="B14" t="str">
            <v>Transport</v>
          </cell>
        </row>
        <row r="15">
          <cell r="B15" t="str">
            <v>Ungdomsuddannelser</v>
          </cell>
        </row>
        <row r="16">
          <cell r="B16" t="str">
            <v>Videreg. og øvrig undervisning</v>
          </cell>
        </row>
        <row r="17">
          <cell r="B17" t="str">
            <v>Forskning</v>
          </cell>
        </row>
        <row r="18">
          <cell r="B18" t="str">
            <v>Arbejdsløshed</v>
          </cell>
        </row>
        <row r="19">
          <cell r="B19" t="str">
            <v>Erhvervsrettede udgifter</v>
          </cell>
        </row>
        <row r="20">
          <cell r="B20" t="str">
            <v>Fritid</v>
          </cell>
        </row>
        <row r="21">
          <cell r="B21" t="str">
            <v>Miljøbeskyttelse</v>
          </cell>
        </row>
        <row r="22">
          <cell r="B22" t="str">
            <v>Bolig</v>
          </cell>
        </row>
        <row r="23">
          <cell r="B23" t="str">
            <v>Forsvar</v>
          </cell>
        </row>
        <row r="24">
          <cell r="B24" t="str">
            <v>Ulandsbistand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 refreshError="1"/>
      <sheetData sheetId="1">
        <row r="2">
          <cell r="A2" t="str">
            <v>Norway</v>
          </cell>
          <cell r="M2" t="str">
            <v>Norge</v>
          </cell>
        </row>
        <row r="3">
          <cell r="M3" t="str">
            <v>Schweiz</v>
          </cell>
        </row>
        <row r="4">
          <cell r="M4" t="str">
            <v>Holland</v>
          </cell>
        </row>
        <row r="5">
          <cell r="M5" t="str">
            <v>Finland</v>
          </cell>
        </row>
        <row r="6">
          <cell r="M6" t="str">
            <v>Sverige</v>
          </cell>
        </row>
        <row r="7">
          <cell r="M7" t="str">
            <v>Danmark</v>
          </cell>
        </row>
        <row r="8">
          <cell r="M8" t="str">
            <v>Belgien</v>
          </cell>
        </row>
        <row r="9">
          <cell r="M9" t="str">
            <v>Island</v>
          </cell>
        </row>
        <row r="10">
          <cell r="M10" t="str">
            <v>Tyskland</v>
          </cell>
        </row>
        <row r="11">
          <cell r="M11" t="str">
            <v>Storbritannien</v>
          </cell>
        </row>
        <row r="12">
          <cell r="M12" t="str">
            <v>Estland</v>
          </cell>
        </row>
        <row r="13">
          <cell r="M13" t="str">
            <v>Østrig</v>
          </cell>
        </row>
        <row r="14">
          <cell r="M14" t="str">
            <v>Irland</v>
          </cell>
        </row>
        <row r="15">
          <cell r="M15" t="str">
            <v>Tjekkiet</v>
          </cell>
        </row>
        <row r="16">
          <cell r="M16" t="str">
            <v>Litauen</v>
          </cell>
        </row>
        <row r="17">
          <cell r="M17" t="str">
            <v>Ungarn</v>
          </cell>
        </row>
        <row r="18">
          <cell r="M18" t="str">
            <v>Portugal</v>
          </cell>
        </row>
        <row r="19">
          <cell r="M19" t="str">
            <v xml:space="preserve">Frankrig </v>
          </cell>
        </row>
        <row r="20">
          <cell r="M20" t="str">
            <v>Israel</v>
          </cell>
        </row>
        <row r="21">
          <cell r="M21" t="str">
            <v>Spanien</v>
          </cell>
        </row>
        <row r="22">
          <cell r="M22" t="str">
            <v>Rusland</v>
          </cell>
        </row>
        <row r="23">
          <cell r="M23" t="str">
            <v>Slovenien</v>
          </cell>
        </row>
        <row r="24">
          <cell r="M24" t="str">
            <v>Polen</v>
          </cell>
        </row>
        <row r="25">
          <cell r="M25" t="str">
            <v>Italien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r, kapitel 2"/>
      <sheetName val="Figurer, kapitel 6"/>
      <sheetName val="agg1"/>
      <sheetName val="agg2"/>
      <sheetName val="agg3"/>
      <sheetName val="agg4"/>
      <sheetName val="agg5"/>
      <sheetName val="agg6"/>
      <sheetName val="arbk1"/>
      <sheetName val="arbk2"/>
      <sheetName val="arbk3"/>
      <sheetName val="arbk4"/>
      <sheetName val="arbk5"/>
      <sheetName val="arbk6"/>
      <sheetName val="pro1"/>
      <sheetName val="pro2"/>
      <sheetName val="pro3"/>
      <sheetName val="pro4"/>
      <sheetName val="pro5"/>
      <sheetName val="pro6"/>
      <sheetName val="Statistikbanken"/>
      <sheetName val="Kraka1"/>
      <sheetName val="Kraka2"/>
      <sheetName val="Kraka3"/>
      <sheetName val="Kraka4"/>
      <sheetName val="Kraka5"/>
      <sheetName val="Kraka6"/>
    </sheetNames>
    <sheetDataSet>
      <sheetData sheetId="0"/>
      <sheetData sheetId="1"/>
      <sheetData sheetId="2">
        <row r="46">
          <cell r="B46">
            <v>0.45600000000000002</v>
          </cell>
          <cell r="C46">
            <v>0.45618806809410889</v>
          </cell>
          <cell r="D46">
            <v>0.45591885819420014</v>
          </cell>
          <cell r="E46">
            <v>0.4572000988030625</v>
          </cell>
          <cell r="F46">
            <v>0.45750009339417519</v>
          </cell>
          <cell r="G46">
            <v>0.45809604144795607</v>
          </cell>
          <cell r="H46">
            <v>0.45886793301623102</v>
          </cell>
          <cell r="I46">
            <v>0.45983018340545401</v>
          </cell>
          <cell r="J46">
            <v>0.46127052833604282</v>
          </cell>
          <cell r="K46">
            <v>0.46310236417288336</v>
          </cell>
          <cell r="L46">
            <v>0.46535100111455419</v>
          </cell>
          <cell r="M46">
            <v>0.46786264171515302</v>
          </cell>
          <cell r="N46">
            <v>0.47065226902120444</v>
          </cell>
          <cell r="O46">
            <v>0.47320593173485587</v>
          </cell>
          <cell r="P46">
            <v>0.47580418504434208</v>
          </cell>
          <cell r="Q46">
            <v>0.47845867733984226</v>
          </cell>
          <cell r="R46">
            <v>0.48116407631225655</v>
          </cell>
          <cell r="S46">
            <v>0.48387075930193668</v>
          </cell>
          <cell r="T46">
            <v>0.48640281164902671</v>
          </cell>
          <cell r="U46">
            <v>0.48886468876614725</v>
          </cell>
          <cell r="V46">
            <v>0.49121767572936842</v>
          </cell>
          <cell r="W46">
            <v>0.49332298453552181</v>
          </cell>
          <cell r="X46">
            <v>0.49515065720744283</v>
          </cell>
          <cell r="Y46">
            <v>0.49681185286644214</v>
          </cell>
          <cell r="Z46">
            <v>0.4982108686871688</v>
          </cell>
          <cell r="AA46">
            <v>0.49945282927376439</v>
          </cell>
          <cell r="AB46">
            <v>0.50080200143330789</v>
          </cell>
        </row>
      </sheetData>
      <sheetData sheetId="3">
        <row r="46">
          <cell r="B46">
            <v>0.45600000000000002</v>
          </cell>
          <cell r="C46">
            <v>0.45532177011693259</v>
          </cell>
          <cell r="D46">
            <v>0.45422232292867482</v>
          </cell>
          <cell r="E46">
            <v>0.45450142702093188</v>
          </cell>
          <cell r="F46">
            <v>0.45379212140347974</v>
          </cell>
          <cell r="G46">
            <v>0.45331526286878226</v>
          </cell>
          <cell r="H46">
            <v>0.45294978095385652</v>
          </cell>
          <cell r="I46">
            <v>0.45271306522897187</v>
          </cell>
          <cell r="J46">
            <v>0.45287772933720361</v>
          </cell>
          <cell r="K46">
            <v>0.45336785723348405</v>
          </cell>
          <cell r="L46">
            <v>0.45421152791629033</v>
          </cell>
          <cell r="M46">
            <v>0.45526962513000857</v>
          </cell>
          <cell r="N46">
            <v>0.45655927448665351</v>
          </cell>
          <cell r="O46">
            <v>0.45760627318348168</v>
          </cell>
          <cell r="P46">
            <v>0.45867484370458783</v>
          </cell>
          <cell r="Q46">
            <v>0.45977962213294649</v>
          </cell>
          <cell r="R46">
            <v>0.46092016473120345</v>
          </cell>
          <cell r="S46">
            <v>0.46205484547668141</v>
          </cell>
          <cell r="T46">
            <v>0.46302495393905113</v>
          </cell>
          <cell r="U46">
            <v>0.46393295839236648</v>
          </cell>
          <cell r="V46">
            <v>0.46474810126272303</v>
          </cell>
          <cell r="W46">
            <v>0.46534742863800382</v>
          </cell>
          <cell r="X46">
            <v>0.46570903782484069</v>
          </cell>
          <cell r="Y46">
            <v>0.46594364019896506</v>
          </cell>
          <cell r="Z46">
            <v>0.46596950998674053</v>
          </cell>
          <cell r="AA46">
            <v>0.46589226957387442</v>
          </cell>
          <cell r="AB46">
            <v>0.46597057865653563</v>
          </cell>
        </row>
      </sheetData>
      <sheetData sheetId="4">
        <row r="46">
          <cell r="B46">
            <v>0.45600000000000002</v>
          </cell>
          <cell r="C46">
            <v>0.44887399845694398</v>
          </cell>
          <cell r="D46">
            <v>0.44051282633600986</v>
          </cell>
          <cell r="E46">
            <v>0.43526847313886241</v>
          </cell>
          <cell r="F46">
            <v>0.42864146975244632</v>
          </cell>
          <cell r="G46">
            <v>0.42259946734904819</v>
          </cell>
          <cell r="H46">
            <v>0.41703120941758254</v>
          </cell>
          <cell r="I46">
            <v>0.41193892498505025</v>
          </cell>
          <cell r="J46">
            <v>0.40783664044329343</v>
          </cell>
          <cell r="K46">
            <v>0.40455172929897532</v>
          </cell>
          <cell r="L46">
            <v>0.40212772178173062</v>
          </cell>
          <cell r="M46">
            <v>0.40028266144556895</v>
          </cell>
          <cell r="N46">
            <v>0.39906025063406603</v>
          </cell>
          <cell r="O46">
            <v>0.39750267211411855</v>
          </cell>
          <cell r="P46">
            <v>0.39614949325570609</v>
          </cell>
          <cell r="Q46">
            <v>0.39503306412453959</v>
          </cell>
          <cell r="R46">
            <v>0.39414938825622908</v>
          </cell>
          <cell r="S46">
            <v>0.39341065102867528</v>
          </cell>
          <cell r="T46">
            <v>0.39248250746807767</v>
          </cell>
          <cell r="U46">
            <v>0.39156816144109646</v>
          </cell>
          <cell r="V46">
            <v>0.39060049040862388</v>
          </cell>
          <cell r="W46">
            <v>0.389312865023758</v>
          </cell>
          <cell r="X46">
            <v>0.38765338056476056</v>
          </cell>
          <cell r="Y46">
            <v>0.38584747088442201</v>
          </cell>
          <cell r="Z46">
            <v>0.38371539511435693</v>
          </cell>
          <cell r="AA46">
            <v>0.38147454435201034</v>
          </cell>
          <cell r="AB46">
            <v>0.37966169751539586</v>
          </cell>
        </row>
      </sheetData>
      <sheetData sheetId="5"/>
      <sheetData sheetId="6"/>
      <sheetData sheetId="7"/>
      <sheetData sheetId="8">
        <row r="66">
          <cell r="B66">
            <v>30.32310365077231</v>
          </cell>
          <cell r="C66">
            <v>30.425773546314201</v>
          </cell>
          <cell r="D66">
            <v>30.518581507464475</v>
          </cell>
          <cell r="E66">
            <v>30.632888019439896</v>
          </cell>
          <cell r="F66">
            <v>30.741933880510331</v>
          </cell>
          <cell r="G66">
            <v>30.854820195630378</v>
          </cell>
          <cell r="H66">
            <v>30.971362779547363</v>
          </cell>
          <cell r="I66">
            <v>31.090951943173987</v>
          </cell>
          <cell r="J66">
            <v>31.215984028810023</v>
          </cell>
          <cell r="K66">
            <v>31.344703856583305</v>
          </cell>
          <cell r="L66">
            <v>31.476815523930078</v>
          </cell>
          <cell r="M66">
            <v>31.61025065147237</v>
          </cell>
          <cell r="N66">
            <v>31.745083726507112</v>
          </cell>
          <cell r="O66">
            <v>31.875509624820943</v>
          </cell>
          <cell r="P66">
            <v>32.004818825381228</v>
          </cell>
          <cell r="Q66">
            <v>32.133132948929159</v>
          </cell>
          <cell r="R66">
            <v>32.260309598183824</v>
          </cell>
          <cell r="S66">
            <v>32.38570561496207</v>
          </cell>
          <cell r="T66">
            <v>32.507147791947752</v>
          </cell>
          <cell r="U66">
            <v>32.62574239990969</v>
          </cell>
          <cell r="V66">
            <v>32.740884492850647</v>
          </cell>
          <cell r="W66">
            <v>32.850607965323654</v>
          </cell>
          <cell r="X66">
            <v>32.954276456822065</v>
          </cell>
          <cell r="Y66">
            <v>33.052940820829143</v>
          </cell>
          <cell r="Z66">
            <v>33.144960175978468</v>
          </cell>
          <cell r="AA66">
            <v>33.231121092027742</v>
          </cell>
          <cell r="AB66">
            <v>33.314429267490553</v>
          </cell>
        </row>
        <row r="79">
          <cell r="B79">
            <v>79.259340667140933</v>
          </cell>
          <cell r="C79">
            <v>79.356794220270189</v>
          </cell>
          <cell r="D79">
            <v>79.46014430954942</v>
          </cell>
          <cell r="E79">
            <v>79.560390324261064</v>
          </cell>
          <cell r="F79">
            <v>79.664872249587731</v>
          </cell>
          <cell r="G79">
            <v>79.771004556849746</v>
          </cell>
          <cell r="H79">
            <v>79.878786435695972</v>
          </cell>
          <cell r="I79">
            <v>79.988425271479684</v>
          </cell>
          <cell r="J79">
            <v>80.099291155328999</v>
          </cell>
          <cell r="K79">
            <v>80.212038551209616</v>
          </cell>
          <cell r="L79">
            <v>80.326936368061439</v>
          </cell>
          <cell r="M79">
            <v>80.444717211259587</v>
          </cell>
          <cell r="N79">
            <v>80.565530263611933</v>
          </cell>
          <cell r="O79">
            <v>80.6907909039966</v>
          </cell>
          <cell r="P79">
            <v>80.81978838545858</v>
          </cell>
          <cell r="Q79">
            <v>80.952522686384498</v>
          </cell>
          <cell r="R79">
            <v>81.089026349973551</v>
          </cell>
          <cell r="S79">
            <v>81.229375897762068</v>
          </cell>
          <cell r="T79">
            <v>81.373761244274192</v>
          </cell>
          <cell r="U79">
            <v>81.521898204238369</v>
          </cell>
          <cell r="V79">
            <v>81.673677357299709</v>
          </cell>
          <cell r="W79">
            <v>81.829000295004562</v>
          </cell>
          <cell r="X79">
            <v>81.987579797885033</v>
          </cell>
          <cell r="Y79">
            <v>82.149050717761966</v>
          </cell>
          <cell r="Z79">
            <v>82.313090393257085</v>
          </cell>
          <cell r="AA79">
            <v>82.479604237621743</v>
          </cell>
          <cell r="AB79">
            <v>82.648166768814477</v>
          </cell>
        </row>
      </sheetData>
      <sheetData sheetId="9">
        <row r="66">
          <cell r="B66">
            <v>30.32310365077231</v>
          </cell>
          <cell r="C66">
            <v>30.399985179304164</v>
          </cell>
          <cell r="D66">
            <v>30.46817808213077</v>
          </cell>
          <cell r="E66">
            <v>30.552329700620263</v>
          </cell>
          <cell r="F66">
            <v>30.631109061658901</v>
          </cell>
          <cell r="G66">
            <v>30.711666275792098</v>
          </cell>
          <cell r="H66">
            <v>30.793737100904966</v>
          </cell>
          <cell r="I66">
            <v>30.876733163430931</v>
          </cell>
          <cell r="J66">
            <v>30.962263078079911</v>
          </cell>
          <cell r="K66">
            <v>31.048801853864365</v>
          </cell>
          <cell r="L66">
            <v>31.135944490151228</v>
          </cell>
          <cell r="M66">
            <v>31.22208891525225</v>
          </cell>
          <cell r="N66">
            <v>31.307210920828172</v>
          </cell>
          <cell r="O66">
            <v>31.387438482672199</v>
          </cell>
          <cell r="P66">
            <v>31.465125540338569</v>
          </cell>
          <cell r="Q66">
            <v>31.540404997099142</v>
          </cell>
          <cell r="R66">
            <v>31.613234532432362</v>
          </cell>
          <cell r="S66">
            <v>31.683272638414056</v>
          </cell>
          <cell r="T66">
            <v>31.749294459450912</v>
          </cell>
          <cell r="U66">
            <v>31.812128754449404</v>
          </cell>
          <cell r="V66">
            <v>31.871546637099147</v>
          </cell>
          <cell r="W66">
            <v>31.926555734947499</v>
          </cell>
          <cell r="X66">
            <v>31.97699982515168</v>
          </cell>
          <cell r="Y66">
            <v>32.023704502163646</v>
          </cell>
          <cell r="Z66">
            <v>32.065893490793698</v>
          </cell>
          <cell r="AA66">
            <v>32.104309324300303</v>
          </cell>
          <cell r="AB66">
            <v>32.140703303657688</v>
          </cell>
        </row>
        <row r="79">
          <cell r="B79">
            <v>79.259340667140933</v>
          </cell>
          <cell r="C79">
            <v>79.34569447062411</v>
          </cell>
          <cell r="D79">
            <v>79.438640690346517</v>
          </cell>
          <cell r="E79">
            <v>79.526168287593876</v>
          </cell>
          <cell r="F79">
            <v>79.61789210894193</v>
          </cell>
          <cell r="G79">
            <v>79.7103082165129</v>
          </cell>
          <cell r="H79">
            <v>79.803315671424201</v>
          </cell>
          <cell r="I79">
            <v>79.897079115709573</v>
          </cell>
          <cell r="J79">
            <v>79.990560480782577</v>
          </cell>
          <cell r="K79">
            <v>80.084473230071538</v>
          </cell>
          <cell r="L79">
            <v>80.178994880668384</v>
          </cell>
          <cell r="M79">
            <v>80.27504651216617</v>
          </cell>
          <cell r="N79">
            <v>80.372702736928062</v>
          </cell>
          <cell r="O79">
            <v>80.474321369565416</v>
          </cell>
          <cell r="P79">
            <v>80.57873544651062</v>
          </cell>
          <cell r="Q79">
            <v>80.685945800962301</v>
          </cell>
          <cell r="R79">
            <v>80.796031523195836</v>
          </cell>
          <cell r="S79">
            <v>80.909224793442007</v>
          </cell>
          <cell r="T79">
            <v>81.026226988966243</v>
          </cell>
          <cell r="U79">
            <v>81.14662350765181</v>
          </cell>
          <cell r="V79">
            <v>81.270521362227541</v>
          </cell>
          <cell r="W79">
            <v>81.398375320494807</v>
          </cell>
          <cell r="X79">
            <v>81.530190007169523</v>
          </cell>
          <cell r="Y79">
            <v>81.665495929517078</v>
          </cell>
          <cell r="Z79">
            <v>81.804509451005586</v>
          </cell>
          <cell r="AA79">
            <v>81.946738653934972</v>
          </cell>
          <cell r="AB79">
            <v>82.091646226520638</v>
          </cell>
        </row>
      </sheetData>
      <sheetData sheetId="10">
        <row r="66">
          <cell r="B66">
            <v>30.32310365077231</v>
          </cell>
          <cell r="C66">
            <v>30.20758370386395</v>
          </cell>
          <cell r="D66">
            <v>30.059325281472564</v>
          </cell>
          <cell r="E66">
            <v>29.973980379508131</v>
          </cell>
          <cell r="F66">
            <v>29.872761414834404</v>
          </cell>
          <cell r="G66">
            <v>29.782576069822355</v>
          </cell>
          <cell r="H66">
            <v>29.703536876051668</v>
          </cell>
          <cell r="I66">
            <v>29.634650077709761</v>
          </cell>
          <cell r="J66">
            <v>29.583177271795343</v>
          </cell>
          <cell r="K66">
            <v>29.545301826288529</v>
          </cell>
          <cell r="L66">
            <v>29.521105692031352</v>
          </cell>
          <cell r="M66">
            <v>29.505896619044307</v>
          </cell>
          <cell r="N66">
            <v>29.500517907395629</v>
          </cell>
          <cell r="O66">
            <v>29.489901760282962</v>
          </cell>
          <cell r="P66">
            <v>29.482845462149186</v>
          </cell>
          <cell r="Q66">
            <v>29.479993291281222</v>
          </cell>
          <cell r="R66">
            <v>29.481283728859442</v>
          </cell>
          <cell r="S66">
            <v>29.485285262769693</v>
          </cell>
          <cell r="T66">
            <v>29.486381125439571</v>
          </cell>
          <cell r="U66">
            <v>29.487756300612901</v>
          </cell>
          <cell r="V66">
            <v>29.488171205354657</v>
          </cell>
          <cell r="W66">
            <v>29.48281317099277</v>
          </cell>
          <cell r="X66">
            <v>29.470595207293066</v>
          </cell>
          <cell r="Y66">
            <v>29.45521741275271</v>
          </cell>
          <cell r="Z66">
            <v>29.433229874179627</v>
          </cell>
          <cell r="AA66">
            <v>29.408252561856369</v>
          </cell>
          <cell r="AB66">
            <v>29.389562139276016</v>
          </cell>
        </row>
        <row r="79">
          <cell r="B79">
            <v>79.259340667140933</v>
          </cell>
          <cell r="C79">
            <v>79.263518735941759</v>
          </cell>
          <cell r="D79">
            <v>79.267106855766556</v>
          </cell>
          <cell r="E79">
            <v>79.285697281464905</v>
          </cell>
          <cell r="F79">
            <v>79.305084394456088</v>
          </cell>
          <cell r="G79">
            <v>79.3287930911237</v>
          </cell>
          <cell r="H79">
            <v>79.356322819130028</v>
          </cell>
          <cell r="I79">
            <v>79.387376144221292</v>
          </cell>
          <cell r="J79">
            <v>79.422657029003489</v>
          </cell>
          <cell r="K79">
            <v>79.462037108099537</v>
          </cell>
          <cell r="L79">
            <v>79.505879642671161</v>
          </cell>
          <cell r="M79">
            <v>79.55418044985025</v>
          </cell>
          <cell r="N79">
            <v>79.607389753642238</v>
          </cell>
          <cell r="O79">
            <v>79.664376713622929</v>
          </cell>
          <cell r="P79">
            <v>79.726076205735922</v>
          </cell>
          <cell r="Q79">
            <v>79.79271895978431</v>
          </cell>
          <cell r="R79">
            <v>79.864442704675838</v>
          </cell>
          <cell r="S79">
            <v>79.941196724112032</v>
          </cell>
          <cell r="T79">
            <v>80.022351703816867</v>
          </cell>
          <cell r="U79">
            <v>80.108247243968037</v>
          </cell>
          <cell r="V79">
            <v>80.198707453768861</v>
          </cell>
          <cell r="W79">
            <v>80.293022681683368</v>
          </cell>
          <cell r="X79">
            <v>80.390909127861391</v>
          </cell>
          <cell r="Y79">
            <v>80.492782454608545</v>
          </cell>
          <cell r="Z79">
            <v>80.59806447154638</v>
          </cell>
          <cell r="AA79">
            <v>80.707221928244294</v>
          </cell>
          <cell r="AB79">
            <v>80.821695582051802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til notat"/>
      <sheetName val="Beregninger"/>
      <sheetName val="Skat"/>
      <sheetName val="10. til 90. percentil"/>
      <sheetName val="25. til 75. kvartil"/>
    </sheetNames>
    <sheetDataSet>
      <sheetData sheetId="0"/>
      <sheetData sheetId="1"/>
      <sheetData sheetId="2"/>
      <sheetData sheetId="3"/>
      <sheetData sheetId="4">
        <row r="16">
          <cell r="A16" t="str">
            <v>Mere konkurrenceudsættelse</v>
          </cell>
        </row>
        <row r="17">
          <cell r="A17" t="str">
            <v>Lavere dækningsafgift</v>
          </cell>
        </row>
        <row r="18">
          <cell r="A18" t="str">
            <v>Lavere grundskyld</v>
          </cell>
        </row>
        <row r="19">
          <cell r="A19" t="str">
            <v>Lavere kommuneskat</v>
          </cell>
        </row>
        <row r="20">
          <cell r="A20" t="str">
            <v>Højere serviceniveau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1.1"/>
      <sheetName val="FIgur 1.2"/>
      <sheetName val="Figur 1.3"/>
      <sheetName val="Figur 1.4"/>
      <sheetName val="Figur 1.5"/>
      <sheetName val="Figur 1.6"/>
      <sheetName val="Figur 1.7"/>
      <sheetName val="Figur 1.8"/>
      <sheetName val="Figur 1.9"/>
      <sheetName val="Figur 1.10"/>
    </sheetNames>
    <sheetDataSet>
      <sheetData sheetId="0"/>
      <sheetData sheetId="1"/>
      <sheetData sheetId="2"/>
      <sheetData sheetId="3">
        <row r="2">
          <cell r="A2" t="str">
            <v>Chile</v>
          </cell>
          <cell r="F2" t="str">
            <v>Italien</v>
          </cell>
        </row>
        <row r="3">
          <cell r="A3" t="str">
            <v>Tyrkiet</v>
          </cell>
          <cell r="F3" t="str">
            <v>Danmark</v>
          </cell>
        </row>
        <row r="4">
          <cell r="A4" t="str">
            <v>Italien</v>
          </cell>
          <cell r="F4" t="str">
            <v>Polen</v>
          </cell>
        </row>
        <row r="5">
          <cell r="A5" t="str">
            <v>Israel</v>
          </cell>
          <cell r="F5" t="str">
            <v>Litauen</v>
          </cell>
        </row>
        <row r="6">
          <cell r="A6" t="str">
            <v>Polen</v>
          </cell>
          <cell r="F6" t="str">
            <v>Tjekkiet</v>
          </cell>
        </row>
        <row r="7">
          <cell r="A7" t="str">
            <v>Spanien</v>
          </cell>
          <cell r="F7" t="str">
            <v>Østrig</v>
          </cell>
        </row>
        <row r="8">
          <cell r="A8" t="str">
            <v>Grækenland</v>
          </cell>
          <cell r="F8" t="str">
            <v>Slovakiet</v>
          </cell>
        </row>
        <row r="9">
          <cell r="A9" t="str">
            <v>Litauen</v>
          </cell>
          <cell r="F9" t="str">
            <v>Israel</v>
          </cell>
        </row>
        <row r="10">
          <cell r="A10" t="str">
            <v>USA</v>
          </cell>
          <cell r="F10" t="str">
            <v>Holland</v>
          </cell>
        </row>
        <row r="11">
          <cell r="A11" t="str">
            <v>Estland</v>
          </cell>
          <cell r="F11" t="str">
            <v>Sverige</v>
          </cell>
        </row>
        <row r="12">
          <cell r="A12" t="str">
            <v>Korea</v>
          </cell>
          <cell r="F12" t="str">
            <v>Norge</v>
          </cell>
        </row>
        <row r="13">
          <cell r="A13" t="str">
            <v>Storbritannien</v>
          </cell>
          <cell r="F13" t="str">
            <v>Estland</v>
          </cell>
        </row>
        <row r="14">
          <cell r="A14" t="str">
            <v>Canada</v>
          </cell>
          <cell r="F14" t="str">
            <v>USA</v>
          </cell>
        </row>
        <row r="15">
          <cell r="A15" t="str">
            <v>Danmark</v>
          </cell>
          <cell r="F15" t="str">
            <v>Belgien</v>
          </cell>
        </row>
        <row r="16">
          <cell r="A16" t="str">
            <v>Irland</v>
          </cell>
          <cell r="F16" t="str">
            <v>Tyrkiet</v>
          </cell>
        </row>
        <row r="17">
          <cell r="A17" t="str">
            <v>Cypern</v>
          </cell>
          <cell r="F17" t="str">
            <v>Slovenien</v>
          </cell>
        </row>
        <row r="18">
          <cell r="A18" t="str">
            <v>Slovenien</v>
          </cell>
          <cell r="F18" t="str">
            <v>Storbritannien</v>
          </cell>
        </row>
        <row r="19">
          <cell r="A19" t="str">
            <v>Slovakiet</v>
          </cell>
          <cell r="F19" t="str">
            <v>Spanien</v>
          </cell>
        </row>
        <row r="20">
          <cell r="A20" t="str">
            <v>New Zealand</v>
          </cell>
          <cell r="F20" t="str">
            <v>Korea</v>
          </cell>
        </row>
        <row r="21">
          <cell r="A21" t="str">
            <v>Østrig</v>
          </cell>
          <cell r="F21" t="str">
            <v>Tyskland</v>
          </cell>
        </row>
        <row r="22">
          <cell r="A22" t="str">
            <v>Singapore</v>
          </cell>
          <cell r="F22" t="str">
            <v>Singapore</v>
          </cell>
        </row>
        <row r="23">
          <cell r="A23" t="str">
            <v>Tjekkiet</v>
          </cell>
          <cell r="F23" t="str">
            <v>Frankrig</v>
          </cell>
        </row>
        <row r="24">
          <cell r="A24" t="str">
            <v>Frankrig</v>
          </cell>
          <cell r="F24" t="str">
            <v>New Zealand</v>
          </cell>
        </row>
        <row r="25">
          <cell r="A25" t="str">
            <v>Holland</v>
          </cell>
          <cell r="F25" t="str">
            <v>Canada</v>
          </cell>
        </row>
        <row r="26">
          <cell r="A26" t="str">
            <v>Norge</v>
          </cell>
          <cell r="F26" t="str">
            <v>Grækenland</v>
          </cell>
        </row>
        <row r="27">
          <cell r="A27" t="str">
            <v>Sverige</v>
          </cell>
          <cell r="F27" t="str">
            <v>Finland</v>
          </cell>
        </row>
        <row r="28">
          <cell r="A28" t="str">
            <v>Tyskland</v>
          </cell>
          <cell r="F28" t="str">
            <v>Irland</v>
          </cell>
        </row>
        <row r="29">
          <cell r="A29" t="str">
            <v>Belgien</v>
          </cell>
          <cell r="F29" t="str">
            <v>Japan</v>
          </cell>
        </row>
        <row r="30">
          <cell r="A30" t="str">
            <v>Finland</v>
          </cell>
          <cell r="F30" t="str">
            <v>Chile</v>
          </cell>
        </row>
        <row r="31">
          <cell r="A31" t="str">
            <v>Japan</v>
          </cell>
          <cell r="F31" t="str">
            <v>Cypern</v>
          </cell>
        </row>
      </sheetData>
      <sheetData sheetId="4">
        <row r="2">
          <cell r="B2">
            <v>0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</row>
      </sheetData>
      <sheetData sheetId="5">
        <row r="2">
          <cell r="A2" t="str">
            <v>Tyrkiet</v>
          </cell>
          <cell r="G2" t="str">
            <v>Tjekkiet</v>
          </cell>
        </row>
        <row r="3">
          <cell r="A3" t="str">
            <v>Chile</v>
          </cell>
          <cell r="G3" t="str">
            <v>Litauen</v>
          </cell>
        </row>
        <row r="4">
          <cell r="A4" t="str">
            <v>Litauen</v>
          </cell>
          <cell r="G4" t="str">
            <v>Belgien</v>
          </cell>
        </row>
        <row r="5">
          <cell r="A5" t="str">
            <v>Irland</v>
          </cell>
          <cell r="G5" t="str">
            <v>Slovakiet</v>
          </cell>
        </row>
        <row r="6">
          <cell r="A6" t="str">
            <v>Polen</v>
          </cell>
          <cell r="G6" t="str">
            <v>Polen</v>
          </cell>
        </row>
        <row r="7">
          <cell r="A7" t="str">
            <v>USA</v>
          </cell>
          <cell r="G7" t="str">
            <v>Finland</v>
          </cell>
        </row>
        <row r="8">
          <cell r="A8" t="str">
            <v>Spanien</v>
          </cell>
          <cell r="G8" t="str">
            <v>Irland</v>
          </cell>
        </row>
        <row r="9">
          <cell r="A9" t="str">
            <v>Tjekkiet</v>
          </cell>
          <cell r="G9" t="str">
            <v>Estland</v>
          </cell>
        </row>
        <row r="10">
          <cell r="A10" t="str">
            <v>Estland</v>
          </cell>
          <cell r="G10" t="str">
            <v>Japan</v>
          </cell>
        </row>
        <row r="11">
          <cell r="A11" t="str">
            <v>Canada</v>
          </cell>
          <cell r="G11" t="str">
            <v>USA</v>
          </cell>
        </row>
        <row r="12">
          <cell r="A12" t="str">
            <v>Grækenland</v>
          </cell>
          <cell r="G12" t="str">
            <v>Holland</v>
          </cell>
        </row>
        <row r="13">
          <cell r="A13" t="str">
            <v>Belgien</v>
          </cell>
          <cell r="G13" t="str">
            <v>Sverige</v>
          </cell>
        </row>
        <row r="14">
          <cell r="A14" t="str">
            <v>Israel</v>
          </cell>
          <cell r="G14" t="str">
            <v>Canada</v>
          </cell>
        </row>
        <row r="15">
          <cell r="A15" t="str">
            <v>Slovenien</v>
          </cell>
          <cell r="G15" t="str">
            <v>Tyrkiet</v>
          </cell>
        </row>
        <row r="16">
          <cell r="A16" t="str">
            <v>Slovakiet</v>
          </cell>
          <cell r="G16" t="str">
            <v>Slovenien</v>
          </cell>
        </row>
        <row r="17">
          <cell r="A17" t="str">
            <v>New Zealand</v>
          </cell>
          <cell r="G17" t="str">
            <v>New Zealand</v>
          </cell>
        </row>
        <row r="18">
          <cell r="A18" t="str">
            <v>Cypern</v>
          </cell>
          <cell r="G18" t="str">
            <v>Danmark</v>
          </cell>
        </row>
        <row r="19">
          <cell r="A19" t="str">
            <v>Frankrig</v>
          </cell>
          <cell r="G19" t="str">
            <v>Spanien</v>
          </cell>
        </row>
        <row r="20">
          <cell r="A20" t="str">
            <v>Korea</v>
          </cell>
          <cell r="G20" t="str">
            <v>Cypern</v>
          </cell>
        </row>
        <row r="21">
          <cell r="A21" t="str">
            <v>Japan</v>
          </cell>
          <cell r="G21" t="str">
            <v>Korea</v>
          </cell>
        </row>
        <row r="22">
          <cell r="A22" t="str">
            <v>Holland</v>
          </cell>
          <cell r="G22" t="str">
            <v>Grækenland</v>
          </cell>
        </row>
        <row r="23">
          <cell r="A23" t="str">
            <v>Danmark</v>
          </cell>
          <cell r="G23" t="str">
            <v>Israel</v>
          </cell>
        </row>
        <row r="24">
          <cell r="A24" t="str">
            <v>Sverige</v>
          </cell>
          <cell r="G24" t="str">
            <v>Chile</v>
          </cell>
        </row>
      </sheetData>
      <sheetData sheetId="6"/>
      <sheetData sheetId="7"/>
      <sheetData sheetId="8">
        <row r="8">
          <cell r="J8" t="str">
            <v>Uenig eller meget uenig</v>
          </cell>
          <cell r="K8" t="str">
            <v>Hverken enig eller uenig</v>
          </cell>
          <cell r="L8" t="str">
            <v>Enig eller meget enig</v>
          </cell>
        </row>
      </sheetData>
      <sheetData sheetId="9">
        <row r="8">
          <cell r="J8" t="str">
            <v>Uenig eller meget uenig</v>
          </cell>
          <cell r="K8" t="str">
            <v>Hverken enig eller uenig</v>
          </cell>
          <cell r="L8" t="str">
            <v>Enig eller meget enig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Kraka, nyt layout fra Rosendahl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C0601A"/>
    </a:accent1>
    <a:accent2>
      <a:srgbClr val="000000"/>
    </a:accent2>
    <a:accent3>
      <a:srgbClr val="9C9B9B"/>
    </a:accent3>
    <a:accent4>
      <a:srgbClr val="B92B50"/>
    </a:accent4>
    <a:accent5>
      <a:srgbClr val="3D4866"/>
    </a:accent5>
    <a:accent6>
      <a:srgbClr val="707938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GOV&amp;Coords=%5bCOU%5d.%5bDEU%5d&amp;ShowOnWeb=true&amp;Lang=en" TargetMode="External"/><Relationship Id="rId2" Type="http://schemas.openxmlformats.org/officeDocument/2006/relationships/hyperlink" Target="http://stats.oecd.org/OECDStat_Metadata/ShowMetadata.ashx?Dataset=GOV&amp;Coords=%5bCOU%5d.%5bISR%5d&amp;ShowOnWeb=true&amp;Lang=en" TargetMode="External"/><Relationship Id="rId1" Type="http://schemas.openxmlformats.org/officeDocument/2006/relationships/hyperlink" Target="http://stats.oecd.org/OECDStat_Metadata/ShowMetadata.ashx?Dataset=GOV&amp;Coords=%5bCOU%5d.%5bOAVG%5d&amp;ShowOnWeb=true&amp;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istikbanken.dk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stats.oecd.org/,%20tabel%20&#8221;Income%20distribution%20and%20poverty&#8221;%20og%20egne%20beregninger.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stats.oecd.org/,%20tabel%20%22Earnings:%20Gross%20earnings:%20decile%20ratios%22%20og%20egne%20beregninger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F593-9E6A-4F86-BA8E-28D06FCF1F0A}">
  <dimension ref="A2:J58"/>
  <sheetViews>
    <sheetView tabSelected="1" workbookViewId="0"/>
  </sheetViews>
  <sheetFormatPr defaultRowHeight="15"/>
  <cols>
    <col min="1" max="1" width="9.140625" style="64"/>
    <col min="3" max="3" width="12.5703125" bestFit="1" customWidth="1"/>
    <col min="4" max="4" width="121.5703125" bestFit="1" customWidth="1"/>
  </cols>
  <sheetData>
    <row r="2" spans="1:10" ht="21">
      <c r="A2" s="63" t="s">
        <v>76</v>
      </c>
      <c r="B2" s="34"/>
      <c r="C2" s="34"/>
      <c r="D2" s="34"/>
      <c r="E2" s="34"/>
      <c r="F2" s="34"/>
      <c r="G2" s="34"/>
      <c r="H2" s="34"/>
      <c r="I2" s="34"/>
      <c r="J2" s="34"/>
    </row>
    <row r="4" spans="1:10">
      <c r="C4" s="7" t="s">
        <v>77</v>
      </c>
    </row>
    <row r="5" spans="1:10">
      <c r="A5" s="64" t="s">
        <v>105</v>
      </c>
      <c r="C5" s="7"/>
    </row>
    <row r="6" spans="1:10">
      <c r="A6" s="64" t="s">
        <v>104</v>
      </c>
      <c r="C6" s="43" t="str">
        <f>'Figur 2.1'!A$2</f>
        <v>Figur 2.1</v>
      </c>
      <c r="D6" s="43" t="str">
        <f>'Figur 2.1'!B$2</f>
        <v>Offentlige udgifter</v>
      </c>
    </row>
    <row r="7" spans="1:10">
      <c r="A7" s="64" t="s">
        <v>104</v>
      </c>
      <c r="C7" s="43" t="str">
        <f>'Figur 2.2'!A$2</f>
        <v>Figur 2.2</v>
      </c>
      <c r="D7" s="43" t="str">
        <f>'Figur 2.2'!B$2</f>
        <v>Fordeling af offentlige udgifter</v>
      </c>
    </row>
    <row r="8" spans="1:10">
      <c r="A8" s="64" t="s">
        <v>104</v>
      </c>
      <c r="C8" s="43" t="str">
        <f>'Figur 2.3'!A$2</f>
        <v>Figur 2.3</v>
      </c>
      <c r="D8" s="43" t="str">
        <f>'Figur 2.3'!B$2</f>
        <v>Offentlig service</v>
      </c>
    </row>
    <row r="9" spans="1:10">
      <c r="A9" s="64" t="s">
        <v>104</v>
      </c>
      <c r="C9" s="43" t="str">
        <f>'Figur 2.4'!A$2</f>
        <v>Figur 2.4</v>
      </c>
      <c r="D9" s="43" t="str">
        <f>'Figur 2.4'!B$2</f>
        <v>Offentlig service som andel af BNP</v>
      </c>
    </row>
    <row r="10" spans="1:10">
      <c r="A10" s="64" t="s">
        <v>104</v>
      </c>
      <c r="C10" s="43" t="str">
        <f>'Figur 2.5'!A$2</f>
        <v>Figur 2.5</v>
      </c>
      <c r="D10" s="43" t="str">
        <f>'Figur 2.5'!B$2</f>
        <v>Tillid til velfærdsstaten i dag og for 10 år siden</v>
      </c>
    </row>
    <row r="11" spans="1:10">
      <c r="A11" s="64" t="s">
        <v>104</v>
      </c>
      <c r="C11" s="43" t="str">
        <f>'Figur 2.6'!A$2</f>
        <v>Figur 2.6</v>
      </c>
      <c r="D11" s="43" t="str">
        <f>'Figur 2.6'!B$2</f>
        <v xml:space="preserve">Oplevet kvalitetsændring de seneste 10 år </v>
      </c>
    </row>
    <row r="12" spans="1:10">
      <c r="A12" s="64" t="s">
        <v>104</v>
      </c>
      <c r="C12" s="43" t="str">
        <f>'Figur 2.7'!A$2</f>
        <v>Figur 2.7</v>
      </c>
      <c r="D12" s="43" t="str">
        <f>'Figur 2.7'!B$2</f>
        <v>Danskernes syn på arbejdstid vs. økonomisk velstand, 2019</v>
      </c>
    </row>
    <row r="13" spans="1:10">
      <c r="A13" s="64" t="s">
        <v>104</v>
      </c>
      <c r="C13" s="43" t="str">
        <f>'Figur 2.8'!A$2</f>
        <v>Figur 2.8</v>
      </c>
      <c r="D13" s="43" t="str">
        <f>'Figur 2.8'!B$2</f>
        <v xml:space="preserve">Danskernes syn på offentlig vs. privat sektor </v>
      </c>
    </row>
    <row r="14" spans="1:10">
      <c r="A14" s="64" t="s">
        <v>104</v>
      </c>
      <c r="C14" s="43" t="str">
        <f>'Figur 2.9'!A$2</f>
        <v>Figur 2.9</v>
      </c>
      <c r="D14" s="43" t="str">
        <f>'Figur 2.9'!B$2</f>
        <v xml:space="preserve">Hvordan bør det offentlige samlet set spare 10 mia.? </v>
      </c>
    </row>
    <row r="15" spans="1:10">
      <c r="A15" s="64" t="s">
        <v>104</v>
      </c>
      <c r="C15" s="43" t="str">
        <f>'Figur 2.10'!A$2</f>
        <v>Figur 2.10</v>
      </c>
      <c r="D15" s="43" t="str">
        <f>'Figur 2.10'!B$2</f>
        <v>Riot-indeks, 2016</v>
      </c>
    </row>
    <row r="16" spans="1:10">
      <c r="A16" s="64" t="s">
        <v>104</v>
      </c>
      <c r="B16" s="71"/>
      <c r="C16" s="43" t="str">
        <f>'Figur 2.11'!A$2</f>
        <v>Figur 2.11</v>
      </c>
      <c r="D16" s="43" t="str">
        <f>'Figur 2.11'!B$2</f>
        <v xml:space="preserve">Sammenhæng mellem velstand og  ulighed </v>
      </c>
    </row>
    <row r="18" spans="3:4">
      <c r="C18" s="43" t="str">
        <f>'Figur 3.1 '!A$2</f>
        <v>Figur 3.1</v>
      </c>
      <c r="D18" s="43" t="str">
        <f>'Figur 3.1 '!B$2</f>
        <v>Offentligt forbrug og skat</v>
      </c>
    </row>
    <row r="19" spans="3:4">
      <c r="C19" s="43" t="str">
        <f>'Figur 3.2'!A$2</f>
        <v>Figur 3.2</v>
      </c>
      <c r="D19" s="43" t="str">
        <f>'Figur 3.2'!B$2</f>
        <v>Beskæftigelse i offentlig service, andel af samlet beskæftigelse</v>
      </c>
    </row>
    <row r="20" spans="3:4">
      <c r="C20" t="str">
        <f>'Figur 3.3'!A$2</f>
        <v>Figur 3.3</v>
      </c>
      <c r="D20" s="43" t="str">
        <f>'Figur 3.3'!B$2</f>
        <v>Vækst i BNP og servicebeskæftigelse</v>
      </c>
    </row>
    <row r="21" spans="3:4">
      <c r="C21" t="str">
        <f>'Figur 3.4'!A$2</f>
        <v>Figur 3.4</v>
      </c>
      <c r="D21" t="str">
        <f>'Figur 3.4'!B2</f>
        <v>Højere skattesats eller lavere overførsler</v>
      </c>
    </row>
    <row r="22" spans="3:4">
      <c r="C22" t="str">
        <f>'Figur 3.5'!A$2</f>
        <v>Figur 3.5</v>
      </c>
      <c r="D22" t="str">
        <f>'Figur 3.5'!B2</f>
        <v>Privat finansiering af sundhedsvæsen: Offentlig, privat og samlet beskæftigelse</v>
      </c>
    </row>
    <row r="23" spans="3:4">
      <c r="C23" t="str">
        <f>'Figur 3.6'!A$2</f>
        <v>Figur 3.6</v>
      </c>
      <c r="D23" t="str">
        <f>'Figur 3.6'!B$2</f>
        <v>Privatisering af uddannelse: Offentlig, privat og samlet beskæftigelse</v>
      </c>
    </row>
    <row r="25" spans="3:4">
      <c r="C25" s="43" t="str">
        <f>'Figur 4.1'!A$2</f>
        <v>Figur 4.1</v>
      </c>
      <c r="D25" s="43" t="str">
        <f>'Figur 4.1'!B$2</f>
        <v>Danmark er rangeret højt i forskellige internationale sammenligninger af erhvervslivets rammevilkår</v>
      </c>
    </row>
    <row r="26" spans="3:4">
      <c r="C26" s="43" t="str">
        <f>'Figur 4.2'!A$2</f>
        <v>Figur 4.2</v>
      </c>
      <c r="D26" s="43" t="str">
        <f>'Figur 4.2'!B$2</f>
        <v>Eksempler på rammevilkår, hvor Danmark scorer lavt</v>
      </c>
    </row>
    <row r="27" spans="3:4">
      <c r="C27" s="43" t="str">
        <f>'Figur 4.3'!A$2</f>
        <v>Figur 4.3</v>
      </c>
      <c r="D27" s="43" t="str">
        <f>'Figur 4.3'!B$2</f>
        <v>Andel af virksomhederne, som er flyttet eller ophørt året efter</v>
      </c>
    </row>
    <row r="28" spans="3:4">
      <c r="C28" s="55" t="s">
        <v>89</v>
      </c>
      <c r="D28" s="43" t="str">
        <f>'Figur 4.4'!B$2</f>
        <v>Kommunale rammevilkårs betydning for virksomhedernes tilfredshed</v>
      </c>
    </row>
    <row r="29" spans="3:4">
      <c r="C29" s="43" t="str">
        <f>'Figur 4.5'!A$2</f>
        <v>Figur 4.5</v>
      </c>
      <c r="D29" s="56" t="str">
        <f>'Figur 4.5'!B$2</f>
        <v>Gennemsnitlig sagsbehandlingstid ved 1. instans i sager mellem to civile parter</v>
      </c>
    </row>
    <row r="30" spans="3:4">
      <c r="C30" s="43" t="str">
        <f>'Figur 4.6'!A$2</f>
        <v>Figur 4.6</v>
      </c>
      <c r="D30" s="56" t="str">
        <f>'Figur 4.6'!B$2</f>
        <v>Udgifter til domstolene og antal indkomne sager i EU-lande, 2017</v>
      </c>
    </row>
    <row r="31" spans="3:4">
      <c r="C31" s="43" t="str">
        <f>'Figur 4.7'!A$2</f>
        <v>Figur 4.7</v>
      </c>
      <c r="D31" s="56" t="str">
        <f>'Figur 4.7'!B$2</f>
        <v>Virksomhedernes vurdering af dommernes og domstolenes uafhængighed, 2019</v>
      </c>
    </row>
    <row r="32" spans="3:4">
      <c r="C32" s="44"/>
      <c r="D32" s="44"/>
    </row>
    <row r="33" spans="1:5">
      <c r="A33" s="64" t="s">
        <v>104</v>
      </c>
      <c r="C33" s="55" t="s">
        <v>79</v>
      </c>
      <c r="D33" s="55" t="str">
        <f>'Figur 5.1'!B2</f>
        <v xml:space="preserve">Andelen af hhv. 5.000 og 10.000 elever med højest gennemsnit på en årgang, som bliver uddannet som lærer </v>
      </c>
    </row>
    <row r="34" spans="1:5">
      <c r="A34" s="64" t="s">
        <v>104</v>
      </c>
      <c r="C34" s="57" t="s">
        <v>97</v>
      </c>
      <c r="D34" s="57" t="str">
        <f>'Figur 5.2'!B2</f>
        <v xml:space="preserve">Andelen af undervisere i folkeskolen uden læreruddannelse </v>
      </c>
    </row>
    <row r="35" spans="1:5">
      <c r="A35" s="64" t="s">
        <v>104</v>
      </c>
      <c r="C35" s="57" t="s">
        <v>98</v>
      </c>
      <c r="D35" s="57" t="str">
        <f>'Figur 5.3'!B2</f>
        <v>Andelen af uddannede skolelærere, som arbejder i folkeskolen i årene efter endt uddannelse</v>
      </c>
    </row>
    <row r="36" spans="1:5">
      <c r="A36" s="64" t="s">
        <v>104</v>
      </c>
      <c r="C36" s="57" t="s">
        <v>81</v>
      </c>
      <c r="D36" s="57" t="str">
        <f>'Figur 5.4'!B2</f>
        <v>Lærernes matematiske færdigheder</v>
      </c>
    </row>
    <row r="37" spans="1:5">
      <c r="A37" s="64" t="s">
        <v>104</v>
      </c>
      <c r="C37" s="57" t="s">
        <v>82</v>
      </c>
      <c r="D37" s="55" t="str">
        <f>'Figur 5.5'!B2</f>
        <v>Andelen af uddannede sygeplejersker, som arbejder som sygeplejersker i den offentlige sektor</v>
      </c>
      <c r="E37" s="44"/>
    </row>
    <row r="38" spans="1:5">
      <c r="A38" s="64" t="s">
        <v>104</v>
      </c>
      <c r="C38" s="55" t="s">
        <v>83</v>
      </c>
      <c r="D38" s="55" t="str">
        <f>'Figur 5.6'!B2</f>
        <v xml:space="preserve">Sygeplejerskernes matematiske færdigheder </v>
      </c>
      <c r="E38" s="44"/>
    </row>
    <row r="39" spans="1:5">
      <c r="A39" s="64" t="s">
        <v>104</v>
      </c>
      <c r="C39" s="55" t="s">
        <v>220</v>
      </c>
      <c r="D39" s="55" t="str">
        <f>'Figur 5.7'!B2</f>
        <v xml:space="preserve">Personer med MVU eller LVU med første job i den offentlige sektor: Forskel i beskæftigelse i den offentlige sektor mellem fagligt stærkeste og svageste 20 pct. </v>
      </c>
    </row>
    <row r="40" spans="1:5">
      <c r="A40" s="64" t="s">
        <v>104</v>
      </c>
      <c r="C40" s="55" t="s">
        <v>221</v>
      </c>
      <c r="D40" s="55" t="str">
        <f>'Figur 5.8'!B2</f>
        <v xml:space="preserve">Matematiske færdigheder hos offentlige ansatte med MVU/LVU </v>
      </c>
    </row>
    <row r="41" spans="1:5">
      <c r="A41" s="64" t="s">
        <v>104</v>
      </c>
      <c r="C41" s="55" t="s">
        <v>222</v>
      </c>
      <c r="D41" s="55" t="str">
        <f>'Figur 5.9'!B2</f>
        <v xml:space="preserve">Bedømmelse af nærmeste leder og topleder, privat of offentlig sektor </v>
      </c>
    </row>
    <row r="42" spans="1:5">
      <c r="A42" s="64" t="s">
        <v>104</v>
      </c>
      <c r="C42" s="55" t="s">
        <v>223</v>
      </c>
      <c r="D42" s="55" t="str">
        <f>'Figur 5.10'!B2</f>
        <v xml:space="preserve">Tid til arbejdsopgaver og jobtilfredshed, privat og offentlig sektor </v>
      </c>
    </row>
    <row r="44" spans="1:5">
      <c r="A44" s="64" t="s">
        <v>104</v>
      </c>
      <c r="C44" s="43" t="str">
        <f>'Figur 6.1'!A$2</f>
        <v>Figur 6.1</v>
      </c>
      <c r="D44" s="43" t="str">
        <f>'Figur 6.1'!B$2</f>
        <v>Indkomstulighed i Danmark, 1990-2017</v>
      </c>
    </row>
    <row r="45" spans="1:5">
      <c r="A45" s="64" t="s">
        <v>104</v>
      </c>
      <c r="C45" s="43" t="str">
        <f>'Figur 6.2'!A$2</f>
        <v>Figur 6.2</v>
      </c>
      <c r="D45" s="43" t="str">
        <f>'Figur 6.2'!B$2</f>
        <v>Gini-koefficienter, disponibel indkomst, udvalgte OECD-lande</v>
      </c>
    </row>
    <row r="46" spans="1:5">
      <c r="A46" s="64" t="s">
        <v>104</v>
      </c>
      <c r="C46" s="43" t="str">
        <f>'Figur 6.3'!A$2</f>
        <v>Figur 6.3</v>
      </c>
      <c r="D46" s="43" t="str">
        <f>'Figur 6.3'!B$2</f>
        <v>Indkomstmobilitet</v>
      </c>
    </row>
    <row r="47" spans="1:5">
      <c r="A47" s="64" t="s">
        <v>104</v>
      </c>
      <c r="C47" s="43" t="str">
        <f>'Figur 6.4'!A$2</f>
        <v>Figur 6.4</v>
      </c>
      <c r="D47" s="43" t="str">
        <f>'Figur 6.4'!B$2</f>
        <v>Indkomstandel for den øverste ene procent i indkomstfordelingen</v>
      </c>
    </row>
    <row r="48" spans="1:5">
      <c r="A48" s="64" t="s">
        <v>104</v>
      </c>
      <c r="C48" s="169" t="str">
        <f>'Figur 6.5'!A$2</f>
        <v>Figur 6.5</v>
      </c>
      <c r="D48" s="169" t="str">
        <f>'Figur 6.5'!B$2</f>
        <v>Indkomstandel til top 1 pct.</v>
      </c>
    </row>
    <row r="49" spans="1:4">
      <c r="A49" s="64" t="s">
        <v>104</v>
      </c>
      <c r="C49" s="169" t="str">
        <f>'Figur 6.6'!A$2</f>
        <v>Figur 6.6</v>
      </c>
      <c r="D49" s="169" t="str">
        <f>'Figur 6.6'!B$2</f>
        <v>Indkomstkilder for top 1 pct. af indkomstfordelingen</v>
      </c>
    </row>
    <row r="50" spans="1:4">
      <c r="A50" s="64" t="s">
        <v>104</v>
      </c>
      <c r="B50" s="163"/>
      <c r="C50" s="169" t="str">
        <f>'Figur 6.7'!A$2</f>
        <v>Figur 6.7</v>
      </c>
      <c r="D50" s="169" t="str">
        <f>'Figur 6.7'!B$2</f>
        <v>Lønkvote i Danmark</v>
      </c>
    </row>
    <row r="51" spans="1:4">
      <c r="A51" s="64" t="s">
        <v>104</v>
      </c>
      <c r="B51" s="163"/>
      <c r="C51" s="169" t="str">
        <f>'Figur 6.8'!A$2</f>
        <v>Figur 6.8</v>
      </c>
      <c r="D51" s="169" t="str">
        <f>'Figur 6.8'!B$2</f>
        <v>Real lønudvikling</v>
      </c>
    </row>
    <row r="52" spans="1:4">
      <c r="A52" s="64" t="s">
        <v>104</v>
      </c>
      <c r="B52" s="163"/>
      <c r="C52" s="169" t="str">
        <f>'Figur 6.9'!A$2</f>
        <v>Figur 6.9</v>
      </c>
      <c r="D52" s="169" t="str">
        <f>'Figur 6.9'!B$2</f>
        <v>Udvikling i forholdet mellem højeste og laveste lønninger</v>
      </c>
    </row>
    <row r="53" spans="1:4">
      <c r="A53" s="64" t="s">
        <v>104</v>
      </c>
      <c r="B53" s="163"/>
      <c r="C53" s="169" t="str">
        <f>'Figur 6.10'!A$2</f>
        <v>Figur 6.10</v>
      </c>
      <c r="D53" s="169" t="str">
        <f>'Figur 6.10'!B$2</f>
        <v>Andel af lønmodtagerne der er lavtlønnede</v>
      </c>
    </row>
    <row r="54" spans="1:4">
      <c r="A54" s="64" t="s">
        <v>104</v>
      </c>
      <c r="B54" s="163"/>
      <c r="C54" s="169" t="str">
        <f>'Figur 6.11'!A$2</f>
        <v>Figur 6.11</v>
      </c>
      <c r="D54" s="169" t="str">
        <f>'Figur 6.11'!B$2</f>
        <v>Individuel offentlig service, pr. person fordel på aldersgrupper og indkomst, 2014</v>
      </c>
    </row>
    <row r="55" spans="1:4">
      <c r="A55" s="64" t="s">
        <v>104</v>
      </c>
      <c r="B55" s="163"/>
      <c r="C55" s="169" t="str">
        <f>'Figur 6.12'!A$2</f>
        <v>Figur 6.12</v>
      </c>
      <c r="D55" s="169" t="str">
        <f>'Figur 6.12'!B$2</f>
        <v>Effekt af offentlig service på Gini-koefficienten</v>
      </c>
    </row>
    <row r="56" spans="1:4">
      <c r="A56"/>
    </row>
    <row r="57" spans="1:4">
      <c r="A57"/>
    </row>
    <row r="58" spans="1:4">
      <c r="A58"/>
    </row>
  </sheetData>
  <phoneticPr fontId="47" type="noConversion"/>
  <hyperlinks>
    <hyperlink ref="C22" location="'Figur 3.5'!A1" display="'Figur 3.5'!A1" xr:uid="{5B1B30A6-0F41-4CA9-9EC4-036F833A39AC}"/>
    <hyperlink ref="C23" location="'Figur 3.6'!A1" display="'Figur 3.6'!A1" xr:uid="{DF202B80-10C5-4976-A9F6-D76B537504EE}"/>
    <hyperlink ref="D22" location="'Figur 3.5'!A1" display="'Figur 3.5'!A1" xr:uid="{4F9FFDC5-9CCD-4B97-AF69-F78C5A060ED8}"/>
    <hyperlink ref="D23" location="'Figur 3.6'!A1" display="'Figur 3.6'!A1" xr:uid="{CF543718-DD54-44BC-8BDC-03F567D13CA0}"/>
    <hyperlink ref="C21" location="'Figur 3.5'!A1" display="'Figur 3.5'!A1" xr:uid="{A32112A1-16F9-4747-B278-43DB7174625D}"/>
    <hyperlink ref="C20" location="'Figur 3.5'!A1" display="'Figur 3.5'!A1" xr:uid="{CCDE71C1-289B-481D-B388-A4D79B8135E5}"/>
    <hyperlink ref="D21" location="'Figur 3.5'!A1" display="'Figur 3.5'!A1" xr:uid="{CDF11019-EE9B-44B0-890D-540E7F4ADAA4}"/>
    <hyperlink ref="C6" location="'Figur 2.1'!A1" display="'Figur 2.1'!A1" xr:uid="{CCC99A34-AED7-413E-877A-17D612D66314}"/>
    <hyperlink ref="C7" location="'Figur 2.2'!A1" display="'Figur 2.2'!A1" xr:uid="{474D00C5-DAC4-4227-8E16-8EB25D3A1B59}"/>
    <hyperlink ref="C8" location="'Figur 2.3'!A1" display="'Figur 2.3'!A1" xr:uid="{1D7CC953-7583-4D41-9D58-988BFFB3D277}"/>
    <hyperlink ref="C9" location="'Figur 2.4'!A1" display="'Figur 2.4'!A1" xr:uid="{8FDC0EB0-B6C8-43AB-B7F6-F6497DDE29A9}"/>
    <hyperlink ref="C10" location="'Figur 2.5'!A1" display="'Figur 2.5'!A1" xr:uid="{69ABECF9-0CA7-4E55-B578-CE200FF41D9A}"/>
    <hyperlink ref="C11" location="'Figur 2.6'!A1" display="'Figur 2.6'!A1" xr:uid="{1BC8D4CD-4EB7-478B-A449-BB3D48CDE5FF}"/>
    <hyperlink ref="C12" location="'Figur 2.7'!A1" display="'Figur 2.7'!A1" xr:uid="{A76390B9-56B3-49CB-A207-41459F554EFE}"/>
    <hyperlink ref="C13" location="'Figur 2.8'!A1" display="'Figur 2.8'!A1" xr:uid="{9C33AAE7-1D9E-46E5-88D5-F16D5A7A442F}"/>
    <hyperlink ref="D6" location="'Figur 2.1'!A1" display="'Figur 2.1'!A1" xr:uid="{676F6C66-1A92-4C63-898E-9E433674A09B}"/>
    <hyperlink ref="D7" location="'Figur 2.2'!A1" display="'Figur 2.2'!A1" xr:uid="{E3735BB7-F174-47EA-BE7F-C80211503528}"/>
    <hyperlink ref="D8" location="'Figur 2.3'!A1" display="'Figur 2.3'!A1" xr:uid="{2FF2427C-E5AC-4E37-A1E4-C8278171BBF3}"/>
    <hyperlink ref="D9" location="'Figur 2.4'!A1" display="'Figur 2.4'!A1" xr:uid="{ABFDB0AA-49D5-48C0-87AA-5B2149DFF42D}"/>
    <hyperlink ref="D10" location="'Figur 2.5'!A1" display="'Figur 2.5'!A1" xr:uid="{186C0F6B-6FC2-4011-9B1D-AC1E991EAE84}"/>
    <hyperlink ref="D11" location="'Figur 2.6'!A1" display="'Figur 2.6'!A1" xr:uid="{E56EB6E1-513E-4E43-ACD2-78FC072E3697}"/>
    <hyperlink ref="D12" location="'Figur 2.7'!A1" display="'Figur 2.7'!A1" xr:uid="{9B89C59B-24EE-45F2-BA2E-E54F250A8B83}"/>
    <hyperlink ref="D13" location="'Figur 2.8'!A1" display="'Figur 2.8'!A1" xr:uid="{024643A3-A13F-427B-949A-FF6E14C90244}"/>
    <hyperlink ref="C14" location="'Figur 2.9'!A1" display="'Figur 2.9'!A1" xr:uid="{6880DCF5-A454-4426-8C12-D265D03F50B5}"/>
    <hyperlink ref="C15" location="'Figur 2.10'!A1" display="'Figur 2.10'!A1" xr:uid="{61FDC0EB-46E0-4188-8668-91E4E2D0F5D9}"/>
    <hyperlink ref="C18" location="'Figur 3.1 '!A1" display="'Figur 3.1 '!A1" xr:uid="{20D8AD79-4CDC-4D9B-A952-FB036A8B839E}"/>
    <hyperlink ref="C19" location="'Figur 3.2'!A1" display="'Figur 3.2'!A1" xr:uid="{F1E8644E-E8C7-474A-BFAC-42798CC9FFA2}"/>
    <hyperlink ref="C29" location="'Figur 4.6'!A1" display="'Figur 4.6'!A1" xr:uid="{1AC59260-939F-4D36-AEC3-28B352468AF6}"/>
    <hyperlink ref="C30" location="'Figur 4.7'!A1" display="'Figur 4.7'!A1" xr:uid="{6BAD0332-363B-4497-80F0-32DEA06E076D}"/>
    <hyperlink ref="C44" location="'Figur 6.1'!A1" display="'Figur 6.1'!A1" xr:uid="{D7D8412F-9F51-438F-A729-D176B3CE9127}"/>
    <hyperlink ref="C45" location="'Figur 6.2'!A1" display="'Figur 6.2'!A1" xr:uid="{878FE6A9-1A19-46BC-B202-217E5C201153}"/>
    <hyperlink ref="C46" location="'Figur 6.3'!A1" display="'Figur 6.3'!A1" xr:uid="{DB2F7622-2B52-4CB8-BDED-88EEEED6EA3C}"/>
    <hyperlink ref="C47" location="'Figur 6.4'!A1" display="'Figur 6.4'!A1" xr:uid="{0015B95F-3195-4556-98AF-3699D8BA8575}"/>
    <hyperlink ref="D14" location="'Figur 2.9'!A1" display="'Figur 2.9'!A1" xr:uid="{E4AF847A-3D54-499F-B8DC-9BDAEBC3CD64}"/>
    <hyperlink ref="D15" location="'Figur 2.10'!A1" display="'Figur 2.10'!A1" xr:uid="{B2F91D79-7881-40B1-943B-E6904454E6C2}"/>
    <hyperlink ref="D18" location="'Figur 3.1 '!A1" display="'Figur 3.1 '!A1" xr:uid="{22099EEB-83A3-4FE0-B2FB-B0031C4B66CE}"/>
    <hyperlink ref="D19" location="'Figur 3.2'!A1" display="'Figur 3.2'!A1" xr:uid="{593CA1D4-4F96-4C14-BEA0-E64439D97576}"/>
    <hyperlink ref="D44" location="'Figur 6.1'!A1" display="'Figur 6.1'!A1" xr:uid="{E9D528F4-143E-4D7A-B4FF-7BC9F147682A}"/>
    <hyperlink ref="D45" location="'Figur 6.2'!A1" display="'Figur 6.2'!A1" xr:uid="{45F5BA44-926A-4150-94DA-102F80D41298}"/>
    <hyperlink ref="D46" location="'Figur 6.3'!A1" display="'Figur 6.3'!A1" xr:uid="{780DC834-4077-46DA-88C7-99577642FCAD}"/>
    <hyperlink ref="D47" location="'Figur 6.4'!A1" display="'Figur 6.4'!A1" xr:uid="{87E35C87-BF9D-4DF9-A425-2611B5769F3D}"/>
    <hyperlink ref="C28" location="'Figur 4.4'!A2" display="'Figur 4.4" xr:uid="{F2C3616F-C6CC-4D66-BB89-2A652C0CD0B7}"/>
    <hyperlink ref="D25" location="'Figur 4.1'!B2" display="'Figur 4.1'!B2" xr:uid="{E01D69DE-94EB-423C-8F28-51D7E0759E7D}"/>
    <hyperlink ref="D26" location="'Figur 4.2'!B2" display="'Figur 4.2'!B2" xr:uid="{9D98B2B1-BA00-4ECC-BBFD-7A76DFCC064A}"/>
    <hyperlink ref="D27" location="'Figur 4.3'!B2" display="'Figur 4.3'!B2" xr:uid="{A389122A-0151-48DE-BD0F-14ADADAC4962}"/>
    <hyperlink ref="D28" location="'Figur 4.4'!B2" display="'Figur 4.4'!B2" xr:uid="{D8813FE4-0E62-4E36-A1E3-FB79B0548FB5}"/>
    <hyperlink ref="D29" location="'Figur 4.5'!B2" display="'Figur 4.5'!B2" xr:uid="{CEE6DDBE-8050-41E4-9974-FA80D8140744}"/>
    <hyperlink ref="D30" location="'Figur 4.6'!B2" display="'Figur 4.6'!B2" xr:uid="{EE99E4D9-1151-4735-AF54-A21225DCC093}"/>
    <hyperlink ref="C33" location="'Figur 5.1'!A2" display="'Figur 5.1" xr:uid="{6BC6B8C4-B086-4AF8-BE72-764DA7CFB0BC}"/>
    <hyperlink ref="C36" location="'Figur 5.4'!A2" display="Figur 5.4" xr:uid="{CD457DE8-CB1D-44A9-932F-41373931A3EF}"/>
    <hyperlink ref="C37" location="'Figur 5.5'!A2" display="Figur 5.5'" xr:uid="{FF248570-B280-42F5-946B-1A05F631F79D}"/>
    <hyperlink ref="C38" location="'Figur 5.6'!A2" display="'Figur 5.6" xr:uid="{4A25D566-8DAB-4393-A6D1-4AC9CBBF0A13}"/>
    <hyperlink ref="D33" location="'Figur 5.1'!B2" display="'Figur 5.1'!B2" xr:uid="{DFBA1973-3D89-4404-BA19-11D113E4F40C}"/>
    <hyperlink ref="D37" location="'Figur 5.5'!B2" display="'Figur 5.5'!B2" xr:uid="{8EFF8B63-F371-4007-9793-753C0841C007}"/>
    <hyperlink ref="D38" location="'Figur 5.6'!B2" display="'Figur 5.6'!B2" xr:uid="{91ABD632-F7F8-4801-B7C1-ABF10EED1E4C}"/>
    <hyperlink ref="C34" location="'Figur 5.2'!A2" display="Figur 5.2" xr:uid="{2EA60CF5-18D3-4DF4-8A23-E82D811AB8F1}"/>
    <hyperlink ref="C35" location="'Figur 5.3'!A2" display="Figur 5.3.a" xr:uid="{D424A7D8-0442-420B-8384-F1FD8DB13DD9}"/>
    <hyperlink ref="D34" location="'Figur 5.2'!B2" display="'Figur 5.2'!B2" xr:uid="{93B10752-A527-4D44-AB04-8D18A6C5206F}"/>
    <hyperlink ref="C48" location="'Figur 6.4'!A1" display="'Figur 6.4'!A1" xr:uid="{AB2AD978-3F4D-4501-81BC-FCBCF4DC2CE4}"/>
    <hyperlink ref="D48" location="'Figur 6.5'!A1" display="'Figur 6.5'!A1" xr:uid="{922C8DF7-3C93-4A3C-B75C-12299961A8B2}"/>
    <hyperlink ref="C49" location="'Figur 6.4'!A1" display="'Figur 6.4'!A1" xr:uid="{06E04873-FAE8-4FF6-9D38-4519E964F8E7}"/>
    <hyperlink ref="D49" location="'Figur 6.6'!A1" display="'Figur 6.6'!A1" xr:uid="{D3037F6A-CF0E-4E1C-8BAA-543718D71907}"/>
    <hyperlink ref="C39" location="'Figur 5.6'!A2" display="'Figur 5.6" xr:uid="{8F234EAA-1B20-4164-B5F8-6C7BE7943C44}"/>
    <hyperlink ref="C40" location="'Figur 5.6'!A2" display="'Figur 5.6" xr:uid="{DDA05727-BC30-4B14-839E-94ABCA6D9DD0}"/>
    <hyperlink ref="C41" location="'Figur 5.6'!A2" display="'Figur 5.6" xr:uid="{F6416356-52BC-4388-A23C-C0E2BA1FAEF3}"/>
    <hyperlink ref="C42" location="'Figur 5.6'!A2" display="'Figur 5.6" xr:uid="{201101A7-9F58-4F20-A3D0-7FCB09F51519}"/>
    <hyperlink ref="D35:D36" location="'Figur 5.2'!B2" display="'Figur 5.2'!B2" xr:uid="{2DB66DB7-3C72-4D50-8E8F-6BF88111EDC0}"/>
    <hyperlink ref="D35" location="'Figur 5.3'!B2" display="'Figur 5.3'!B2" xr:uid="{6527B0CB-4C3F-42D7-B046-BA62804B3C5C}"/>
    <hyperlink ref="D39:D40" location="'Figur 5.6'!B2" display="'Figur 5.6'!B2" xr:uid="{2908A4D4-4DE6-4EAA-8573-ED2E871FCFB8}"/>
    <hyperlink ref="D41:D42" location="'Figur 5.6'!B2" display="'Figur 5.6'!B2" xr:uid="{5C4C149C-A0CD-42A0-942C-F18B434830F4}"/>
    <hyperlink ref="D36" location="'Figur 5.4'!B2" display="'Figur 5.4'!B2" xr:uid="{AEF91703-6A25-4BCF-90E4-67D92305EBE1}"/>
    <hyperlink ref="D39" location="'Figur 5.7'!B2" display="'Figur 5.7'!B2" xr:uid="{B9F5FA85-EA26-4377-95C7-B18CE957DC61}"/>
    <hyperlink ref="D40" location="'Figur 5.8'!B2" display="'Figur 5.8'!B2" xr:uid="{37CC4094-F783-48AA-A3A7-197A1189C410}"/>
    <hyperlink ref="D41" location="'Figur 5.9'!B2" display="'Figur 5.9'!B2" xr:uid="{60B2B19E-5735-4AF4-919C-6F542B983195}"/>
    <hyperlink ref="D42" location="'Figur 5.10'!B2" display="'Figur 5.10'!B2" xr:uid="{6FE75E6E-6AD6-44BE-90DA-5C5D841610F7}"/>
    <hyperlink ref="C16" location="'Figur 2.10'!A1" display="'Figur 2.10'!A1" xr:uid="{E1DF8822-6BD9-4B75-94E9-D9EE2CEF07B2}"/>
    <hyperlink ref="D16" location="'Figur 2.11'!A1" display="'Figur 2.11'!A1" xr:uid="{C1E4A1DF-09AF-48F7-929E-3637B858F6FF}"/>
    <hyperlink ref="C31" location="'Figur 4.7'!A2" display="'Figur 4.7'!A2" xr:uid="{52DC7E2B-A31E-43E2-9CB4-40BF74408721}"/>
    <hyperlink ref="D31" location="'Figur 4.7'!B2" display="'Figur 4.7'!B2" xr:uid="{E161FF8A-252C-452F-A4EE-D17566188453}"/>
    <hyperlink ref="C50" location="'Figur 6.7'!A1" display="'Figur 6.7'!A1" xr:uid="{246A6E08-5229-4A45-801D-BCA4CDC9AF5C}"/>
    <hyperlink ref="C51" location="'Figur 6.8'!A1" display="'Figur 6.8'!A1" xr:uid="{975BBBFC-5F4B-464C-9EF9-2970AF9E1C35}"/>
    <hyperlink ref="C52" location="'Figur 6.9'!A1" display="'Figur 6.9'!A1" xr:uid="{6BBC2CA1-0741-4D97-9981-98565E2DD274}"/>
    <hyperlink ref="C53" location="'Figur 6.10'!A1" display="'Figur 6.10'!A1" xr:uid="{5E3960AF-4F00-4493-B255-282CA478168D}"/>
    <hyperlink ref="C54" location="'Figur 6.11'!A1" display="'Figur 6.11'!A1" xr:uid="{4F635215-3A90-4586-BA44-052AB20FBE60}"/>
    <hyperlink ref="C55" location="'Figur 6.12'!A1" display="'Figur 6.12'!A1" xr:uid="{C688E825-22DB-466F-B59C-10543EE629FF}"/>
    <hyperlink ref="D50" location="'Figur 6.7'!A1" display="'Figur 6.7'!A1" xr:uid="{5F90D48A-DDF0-4D9C-B988-122D89B0DB29}"/>
    <hyperlink ref="D51" location="'Figur 6.8'!A1" display="'Figur 6.8'!A1" xr:uid="{97CA4673-9938-4B4D-86B0-F272FEA55337}"/>
    <hyperlink ref="D52" location="'Figur 6.9'!A1" display="'Figur 6.9'!A1" xr:uid="{B4D07CAE-D062-46D5-A388-5E45793BFD76}"/>
    <hyperlink ref="D53" location="'Figur 6.10'!A1" display="'Figur 6.10'!A1" xr:uid="{017F67F8-7EC3-4B55-AAA9-14532E7A5330}"/>
    <hyperlink ref="D54" location="'Figur 6.11'!A1" display="'Figur 6.11'!A1" xr:uid="{4E8C1C23-19BA-4837-9B72-0DD7FDF451C2}"/>
    <hyperlink ref="D55" location="'Figur 6.12'!A1" display="'Figur 6.12'!A1" xr:uid="{7BDDCD35-72D6-4039-9CED-C52052D011A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BA44-3E0D-444F-8D49-0CB9AB29BEB2}">
  <dimension ref="A2:O97"/>
  <sheetViews>
    <sheetView zoomScale="60" zoomScaleNormal="60" workbookViewId="0">
      <selection activeCell="A18" sqref="A18"/>
    </sheetView>
  </sheetViews>
  <sheetFormatPr defaultColWidth="9.140625" defaultRowHeight="15"/>
  <cols>
    <col min="1" max="1" width="9.140625" style="6"/>
    <col min="2" max="2" width="27.5703125" style="1" bestFit="1" customWidth="1"/>
    <col min="3" max="3" width="18.5703125" style="1" bestFit="1" customWidth="1"/>
    <col min="4" max="4" width="40.42578125" style="1" customWidth="1"/>
    <col min="5" max="5" width="31.140625" style="1" customWidth="1"/>
    <col min="6" max="9" width="9.140625" style="1"/>
    <col min="10" max="10" width="12.5703125" style="1" bestFit="1" customWidth="1"/>
    <col min="11" max="16384" width="9.140625" style="1"/>
  </cols>
  <sheetData>
    <row r="2" spans="1:15">
      <c r="A2" s="35" t="s">
        <v>59</v>
      </c>
      <c r="B2" s="35" t="s">
        <v>103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04" t="s">
        <v>78</v>
      </c>
      <c r="O2" s="204"/>
    </row>
    <row r="4" spans="1:15">
      <c r="A4" s="4" t="s">
        <v>102</v>
      </c>
      <c r="C4" s="6"/>
      <c r="D4" s="6"/>
      <c r="E4" s="6"/>
      <c r="F4" s="4" t="s">
        <v>101</v>
      </c>
      <c r="K4" s="1" t="s">
        <v>100</v>
      </c>
    </row>
    <row r="5" spans="1:15">
      <c r="C5" s="2"/>
      <c r="D5" s="2"/>
      <c r="E5" s="2"/>
      <c r="F5" s="6"/>
      <c r="G5" s="6" t="s">
        <v>99</v>
      </c>
    </row>
    <row r="6" spans="1:15">
      <c r="A6" s="61" t="s">
        <v>106</v>
      </c>
      <c r="B6" s="5">
        <v>26.27</v>
      </c>
      <c r="C6" s="5">
        <v>42.07</v>
      </c>
      <c r="D6" s="2"/>
      <c r="E6" s="2"/>
      <c r="F6" s="58" t="s">
        <v>597</v>
      </c>
      <c r="G6" s="6"/>
    </row>
    <row r="7" spans="1:15">
      <c r="A7" s="61" t="s">
        <v>107</v>
      </c>
      <c r="B7" s="5">
        <v>32.44</v>
      </c>
      <c r="C7" s="5">
        <v>42.07</v>
      </c>
      <c r="D7" s="2"/>
      <c r="E7" s="2"/>
      <c r="F7" s="58" t="s">
        <v>0</v>
      </c>
      <c r="G7" s="59">
        <v>42.366972477064216</v>
      </c>
    </row>
    <row r="8" spans="1:15">
      <c r="A8" s="61" t="s">
        <v>108</v>
      </c>
      <c r="B8" s="5">
        <v>33.090000000000003</v>
      </c>
      <c r="C8" s="5">
        <v>42.07</v>
      </c>
      <c r="D8" s="2"/>
      <c r="E8" s="2"/>
      <c r="F8" s="58" t="s">
        <v>1</v>
      </c>
      <c r="G8" s="60">
        <v>41.81288723667906</v>
      </c>
    </row>
    <row r="9" spans="1:15">
      <c r="A9" s="61" t="s">
        <v>109</v>
      </c>
      <c r="B9" s="5">
        <v>34.15</v>
      </c>
      <c r="C9" s="5">
        <v>42.07</v>
      </c>
      <c r="D9" s="2"/>
      <c r="E9" s="2"/>
      <c r="F9" s="58" t="s">
        <v>2</v>
      </c>
      <c r="G9" s="60">
        <v>39.744486282947818</v>
      </c>
    </row>
    <row r="10" spans="1:15">
      <c r="A10" s="61" t="s">
        <v>110</v>
      </c>
      <c r="B10" s="5">
        <v>36.119999999999997</v>
      </c>
      <c r="C10" s="5">
        <v>42.07</v>
      </c>
      <c r="D10" s="2"/>
      <c r="E10" s="2"/>
      <c r="F10" s="58" t="s">
        <v>3</v>
      </c>
      <c r="G10" s="60">
        <v>44.024975984630167</v>
      </c>
    </row>
    <row r="11" spans="1:15">
      <c r="A11" s="61" t="s">
        <v>111</v>
      </c>
      <c r="B11" s="5">
        <v>37.75</v>
      </c>
      <c r="C11" s="5">
        <v>42.07</v>
      </c>
      <c r="D11" s="2"/>
      <c r="E11" s="2"/>
      <c r="F11" s="58" t="s">
        <v>4</v>
      </c>
      <c r="G11" s="60">
        <v>45.197764402407564</v>
      </c>
    </row>
    <row r="12" spans="1:15">
      <c r="A12" s="61" t="s">
        <v>112</v>
      </c>
      <c r="B12" s="5">
        <v>37.950000000000003</v>
      </c>
      <c r="C12" s="5">
        <v>42.07</v>
      </c>
      <c r="D12" s="2"/>
      <c r="E12" s="2"/>
      <c r="F12" s="58" t="s">
        <v>5</v>
      </c>
      <c r="G12" s="60">
        <v>45.021150278293135</v>
      </c>
    </row>
    <row r="13" spans="1:15">
      <c r="A13" s="61" t="s">
        <v>113</v>
      </c>
      <c r="B13" s="5">
        <v>38.799999999999997</v>
      </c>
      <c r="C13" s="5">
        <v>42.07</v>
      </c>
      <c r="D13" s="2"/>
      <c r="E13" s="2"/>
      <c r="F13" s="58" t="s">
        <v>6</v>
      </c>
      <c r="G13" s="60">
        <v>45.874539979926396</v>
      </c>
    </row>
    <row r="14" spans="1:15">
      <c r="A14" s="61" t="s">
        <v>114</v>
      </c>
      <c r="B14" s="5">
        <v>38.97</v>
      </c>
      <c r="C14" s="5">
        <v>42.07</v>
      </c>
      <c r="D14" s="2"/>
      <c r="E14" s="2"/>
      <c r="F14" s="58" t="s">
        <v>7</v>
      </c>
      <c r="G14" s="60">
        <v>47.268849504355664</v>
      </c>
    </row>
    <row r="15" spans="1:15">
      <c r="A15" s="61" t="s">
        <v>115</v>
      </c>
      <c r="B15" s="5">
        <v>39.19</v>
      </c>
      <c r="C15" s="5">
        <v>42.07</v>
      </c>
      <c r="D15" s="2"/>
      <c r="E15" s="2"/>
      <c r="F15" s="58" t="s">
        <v>8</v>
      </c>
      <c r="G15" s="60">
        <v>49.713128038897892</v>
      </c>
    </row>
    <row r="16" spans="1:15">
      <c r="A16" s="61" t="s">
        <v>116</v>
      </c>
      <c r="B16" s="5">
        <v>39.270000000000003</v>
      </c>
      <c r="C16" s="5">
        <v>42.07</v>
      </c>
      <c r="D16" s="2"/>
      <c r="E16" s="2"/>
      <c r="F16" s="58" t="s">
        <v>9</v>
      </c>
      <c r="G16" s="60">
        <v>52.346719880269397</v>
      </c>
    </row>
    <row r="17" spans="1:7">
      <c r="A17" s="62" t="s">
        <v>117</v>
      </c>
      <c r="B17" s="5">
        <v>39.51</v>
      </c>
      <c r="C17" s="5">
        <v>42.07</v>
      </c>
      <c r="D17" s="2"/>
      <c r="E17" s="2"/>
      <c r="F17" s="58" t="s">
        <v>10</v>
      </c>
      <c r="G17" s="60">
        <v>55.845735027223228</v>
      </c>
    </row>
    <row r="18" spans="1:7">
      <c r="A18" s="61" t="s">
        <v>118</v>
      </c>
      <c r="B18" s="5">
        <v>40.19</v>
      </c>
      <c r="C18" s="5">
        <v>42.07</v>
      </c>
      <c r="D18" s="2"/>
      <c r="E18" s="2"/>
      <c r="F18" s="58" t="s">
        <v>11</v>
      </c>
      <c r="G18" s="60">
        <v>57.158919348430672</v>
      </c>
    </row>
    <row r="19" spans="1:7">
      <c r="A19" s="61" t="s">
        <v>119</v>
      </c>
      <c r="B19" s="5">
        <v>40.92</v>
      </c>
      <c r="C19" s="5">
        <v>42.07</v>
      </c>
      <c r="D19" s="2"/>
      <c r="E19" s="2"/>
      <c r="F19" s="58" t="s">
        <v>12</v>
      </c>
      <c r="G19" s="60">
        <v>57.297331410025244</v>
      </c>
    </row>
    <row r="20" spans="1:7">
      <c r="A20" s="61" t="s">
        <v>120</v>
      </c>
      <c r="B20" s="5">
        <v>40.99</v>
      </c>
      <c r="C20" s="5">
        <v>42.07</v>
      </c>
      <c r="D20" s="2"/>
      <c r="E20" s="2"/>
      <c r="F20" s="58" t="s">
        <v>13</v>
      </c>
      <c r="G20" s="60">
        <v>55.802483254370202</v>
      </c>
    </row>
    <row r="21" spans="1:7">
      <c r="A21" s="61" t="s">
        <v>121</v>
      </c>
      <c r="B21" s="5">
        <v>41.11</v>
      </c>
      <c r="C21" s="5">
        <v>42.07</v>
      </c>
      <c r="D21" s="2"/>
      <c r="E21" s="2"/>
      <c r="F21" s="58" t="s">
        <v>14</v>
      </c>
      <c r="G21" s="60">
        <v>54.889006024096389</v>
      </c>
    </row>
    <row r="22" spans="1:7">
      <c r="A22" s="61" t="s">
        <v>122</v>
      </c>
      <c r="B22" s="5">
        <v>41.24</v>
      </c>
      <c r="C22" s="5">
        <v>42.07</v>
      </c>
      <c r="D22" s="2"/>
      <c r="E22" s="2"/>
      <c r="F22" s="58" t="s">
        <v>15</v>
      </c>
      <c r="G22" s="60">
        <v>51.923800168397413</v>
      </c>
    </row>
    <row r="23" spans="1:7">
      <c r="A23" s="62" t="s">
        <v>123</v>
      </c>
      <c r="B23" s="5">
        <v>42.5</v>
      </c>
      <c r="C23" s="5">
        <v>42.07</v>
      </c>
      <c r="D23" s="2"/>
      <c r="E23" s="2"/>
      <c r="F23" s="58" t="s">
        <v>16</v>
      </c>
      <c r="G23" s="60">
        <v>53.058925708177441</v>
      </c>
    </row>
    <row r="24" spans="1:7">
      <c r="A24" s="61" t="s">
        <v>124</v>
      </c>
      <c r="B24" s="5">
        <v>42.51</v>
      </c>
      <c r="C24" s="5">
        <v>42.07</v>
      </c>
      <c r="D24" s="2"/>
      <c r="E24" s="2"/>
      <c r="F24" s="58" t="s">
        <v>17</v>
      </c>
      <c r="G24" s="60">
        <v>55.139238878889174</v>
      </c>
    </row>
    <row r="25" spans="1:7">
      <c r="A25" s="61" t="s">
        <v>125</v>
      </c>
      <c r="B25" s="5">
        <v>42.9</v>
      </c>
      <c r="C25" s="5">
        <v>42.07</v>
      </c>
      <c r="D25" s="2"/>
      <c r="E25" s="2"/>
      <c r="F25" s="58" t="s">
        <v>18</v>
      </c>
      <c r="G25" s="60">
        <v>55.202263599853964</v>
      </c>
    </row>
    <row r="26" spans="1:7">
      <c r="A26" s="61" t="s">
        <v>126</v>
      </c>
      <c r="B26" s="5">
        <v>43.08</v>
      </c>
      <c r="C26" s="5">
        <v>42.07</v>
      </c>
      <c r="D26" s="2"/>
      <c r="E26" s="2"/>
      <c r="F26" s="58" t="s">
        <v>19</v>
      </c>
      <c r="G26" s="60">
        <v>54.949742870500231</v>
      </c>
    </row>
    <row r="27" spans="1:7">
      <c r="A27" s="61" t="s">
        <v>127</v>
      </c>
      <c r="B27" s="5">
        <v>43.93</v>
      </c>
      <c r="C27" s="5">
        <v>42.07</v>
      </c>
      <c r="D27" s="2"/>
      <c r="E27" s="2"/>
      <c r="F27" s="58" t="s">
        <v>20</v>
      </c>
      <c r="G27" s="60">
        <v>55.374129800134739</v>
      </c>
    </row>
    <row r="28" spans="1:7">
      <c r="A28" s="62" t="s">
        <v>128</v>
      </c>
      <c r="B28" s="5">
        <v>45.67</v>
      </c>
      <c r="C28" s="5">
        <v>42.07</v>
      </c>
      <c r="D28" s="2"/>
      <c r="E28" s="2"/>
      <c r="F28" s="58" t="s">
        <v>21</v>
      </c>
      <c r="G28" s="60">
        <v>56.342470205850489</v>
      </c>
    </row>
    <row r="29" spans="1:7">
      <c r="A29" s="61" t="s">
        <v>129</v>
      </c>
      <c r="B29" s="5">
        <v>46.9</v>
      </c>
      <c r="C29" s="5">
        <v>42.07</v>
      </c>
      <c r="D29" s="2"/>
      <c r="E29" s="2"/>
      <c r="F29" s="58" t="s">
        <v>22</v>
      </c>
      <c r="G29" s="60">
        <v>59.292514808831456</v>
      </c>
    </row>
    <row r="30" spans="1:7">
      <c r="A30" s="61" t="s">
        <v>130</v>
      </c>
      <c r="B30" s="5">
        <v>47.32</v>
      </c>
      <c r="C30" s="5">
        <v>42.07</v>
      </c>
      <c r="D30" s="2"/>
      <c r="E30" s="2"/>
      <c r="F30" s="58" t="s">
        <v>23</v>
      </c>
      <c r="G30" s="60">
        <v>59.291956105909591</v>
      </c>
    </row>
    <row r="31" spans="1:7">
      <c r="A31" s="61" t="s">
        <v>131</v>
      </c>
      <c r="B31" s="5">
        <v>48.74</v>
      </c>
      <c r="C31" s="5">
        <v>42.07</v>
      </c>
      <c r="D31" s="2"/>
      <c r="E31" s="2"/>
      <c r="F31" s="58" t="s">
        <v>24</v>
      </c>
      <c r="G31" s="60">
        <v>58.525036179450076</v>
      </c>
    </row>
    <row r="32" spans="1:7">
      <c r="A32" s="61" t="s">
        <v>132</v>
      </c>
      <c r="B32" s="5">
        <v>49.15</v>
      </c>
      <c r="C32" s="5">
        <v>42.07</v>
      </c>
      <c r="D32" s="2"/>
      <c r="E32" s="2"/>
      <c r="F32" s="58" t="s">
        <v>25</v>
      </c>
      <c r="G32" s="60">
        <v>57.99972426470589</v>
      </c>
    </row>
    <row r="33" spans="1:13">
      <c r="A33" s="61" t="s">
        <v>133</v>
      </c>
      <c r="B33" s="5">
        <v>49.31</v>
      </c>
      <c r="C33" s="5">
        <v>42.07</v>
      </c>
      <c r="D33" s="2"/>
      <c r="E33" s="2"/>
      <c r="F33" s="58" t="s">
        <v>26</v>
      </c>
      <c r="G33" s="60">
        <v>55.908908472210108</v>
      </c>
      <c r="J33" s="2"/>
    </row>
    <row r="34" spans="1:13">
      <c r="A34" s="61" t="s">
        <v>134</v>
      </c>
      <c r="B34" s="5">
        <v>49.94</v>
      </c>
      <c r="C34" s="5">
        <v>42.07</v>
      </c>
      <c r="D34" s="2"/>
      <c r="E34" s="2"/>
      <c r="F34" s="58" t="s">
        <v>27</v>
      </c>
      <c r="G34" s="60">
        <v>55.394688026981456</v>
      </c>
      <c r="L34" s="2"/>
      <c r="M34" s="2"/>
    </row>
    <row r="35" spans="1:13">
      <c r="A35" s="61" t="s">
        <v>135</v>
      </c>
      <c r="B35" s="5">
        <v>51.17</v>
      </c>
      <c r="C35" s="5">
        <v>42.07</v>
      </c>
      <c r="D35" s="2"/>
      <c r="E35" s="2"/>
      <c r="F35" s="58" t="s">
        <v>28</v>
      </c>
      <c r="G35" s="60">
        <v>54.534192509061619</v>
      </c>
    </row>
    <row r="36" spans="1:13">
      <c r="A36" s="61" t="s">
        <v>136</v>
      </c>
      <c r="B36" s="5">
        <v>52.15</v>
      </c>
      <c r="C36" s="5">
        <v>42.07</v>
      </c>
      <c r="D36" s="2"/>
      <c r="E36" s="2"/>
      <c r="F36" s="58" t="s">
        <v>29</v>
      </c>
      <c r="G36" s="60">
        <v>52.687240937523548</v>
      </c>
      <c r="L36" s="2"/>
    </row>
    <row r="37" spans="1:13">
      <c r="A37" s="61" t="s">
        <v>137</v>
      </c>
      <c r="B37" s="5">
        <v>53.97</v>
      </c>
      <c r="C37" s="5">
        <v>42.07</v>
      </c>
      <c r="D37" s="2"/>
      <c r="E37" s="2"/>
      <c r="F37" s="58" t="s">
        <v>30</v>
      </c>
      <c r="G37" s="60">
        <v>52.838425082026973</v>
      </c>
    </row>
    <row r="38" spans="1:13">
      <c r="A38" s="61" t="s">
        <v>138</v>
      </c>
      <c r="B38" s="5">
        <v>56.47</v>
      </c>
      <c r="C38" s="5">
        <v>42.07</v>
      </c>
      <c r="D38" s="2"/>
      <c r="E38" s="2"/>
      <c r="F38" s="58" t="s">
        <v>31</v>
      </c>
      <c r="G38" s="60">
        <v>53.213217046018578</v>
      </c>
    </row>
    <row r="39" spans="1:13">
      <c r="A39" s="1"/>
      <c r="D39" s="2"/>
      <c r="E39" s="2"/>
      <c r="F39" s="58" t="s">
        <v>32</v>
      </c>
      <c r="G39" s="60">
        <v>53.637527839643653</v>
      </c>
    </row>
    <row r="40" spans="1:13">
      <c r="D40" s="2"/>
      <c r="E40" s="2"/>
      <c r="F40" s="58" t="s">
        <v>33</v>
      </c>
      <c r="G40" s="60">
        <v>52.99741035856573</v>
      </c>
    </row>
    <row r="41" spans="1:13">
      <c r="D41" s="2"/>
      <c r="E41" s="2"/>
      <c r="F41" s="58" t="s">
        <v>34</v>
      </c>
      <c r="G41" s="60">
        <v>51.240983606557378</v>
      </c>
    </row>
    <row r="42" spans="1:13">
      <c r="D42" s="2"/>
      <c r="E42" s="2"/>
      <c r="F42" s="58" t="s">
        <v>35</v>
      </c>
      <c r="G42" s="60">
        <v>49.828568031861145</v>
      </c>
    </row>
    <row r="43" spans="1:13">
      <c r="D43" s="2"/>
      <c r="E43" s="2"/>
      <c r="F43" s="58" t="s">
        <v>36</v>
      </c>
      <c r="G43" s="60">
        <v>49.592707614446745</v>
      </c>
    </row>
    <row r="44" spans="1:13">
      <c r="D44" s="2"/>
      <c r="E44" s="2"/>
      <c r="F44" s="58" t="s">
        <v>37</v>
      </c>
      <c r="G44" s="60">
        <v>50.409936164307524</v>
      </c>
    </row>
    <row r="45" spans="1:13">
      <c r="D45" s="2"/>
      <c r="E45" s="2"/>
      <c r="F45" s="58" t="s">
        <v>38</v>
      </c>
      <c r="G45" s="60">
        <v>56.537715579815341</v>
      </c>
    </row>
    <row r="46" spans="1:13">
      <c r="D46" s="2"/>
      <c r="E46" s="2"/>
      <c r="F46" s="58" t="s">
        <v>39</v>
      </c>
      <c r="G46" s="60">
        <v>56.674029488099841</v>
      </c>
    </row>
    <row r="47" spans="1:13">
      <c r="D47" s="2"/>
      <c r="E47" s="2"/>
      <c r="F47" s="58" t="s">
        <v>40</v>
      </c>
      <c r="G47" s="60">
        <v>56.427906221235581</v>
      </c>
    </row>
    <row r="48" spans="1:13">
      <c r="D48" s="2"/>
      <c r="E48" s="2"/>
      <c r="F48" s="58" t="s">
        <v>41</v>
      </c>
      <c r="G48" s="60">
        <v>57.954986807387868</v>
      </c>
    </row>
    <row r="49" spans="4:10">
      <c r="D49" s="2"/>
      <c r="E49" s="2"/>
      <c r="F49" s="58" t="s">
        <v>42</v>
      </c>
      <c r="G49" s="60">
        <v>55.819712908742289</v>
      </c>
    </row>
    <row r="50" spans="4:10">
      <c r="D50" s="2"/>
      <c r="E50" s="2"/>
      <c r="F50" s="58" t="s">
        <v>43</v>
      </c>
      <c r="G50" s="60">
        <v>55.216737330910561</v>
      </c>
    </row>
    <row r="51" spans="4:10">
      <c r="D51" s="2"/>
      <c r="E51" s="2"/>
      <c r="F51" s="58" t="s">
        <v>44</v>
      </c>
      <c r="G51" s="60">
        <v>54.526468277352194</v>
      </c>
    </row>
    <row r="52" spans="4:10">
      <c r="D52" s="2"/>
      <c r="E52" s="2"/>
      <c r="F52" s="58" t="s">
        <v>45</v>
      </c>
      <c r="G52" s="60">
        <v>52.664936672697834</v>
      </c>
    </row>
    <row r="53" spans="4:10">
      <c r="D53" s="2"/>
      <c r="E53" s="2"/>
      <c r="F53" s="58" t="s">
        <v>46</v>
      </c>
      <c r="G53" s="60">
        <v>51.156971672558647</v>
      </c>
    </row>
    <row r="54" spans="4:10">
      <c r="D54" s="2"/>
      <c r="E54" s="2"/>
      <c r="F54" s="58" t="s">
        <v>47</v>
      </c>
      <c r="G54" s="60">
        <v>51.413379615020517</v>
      </c>
    </row>
    <row r="55" spans="4:10">
      <c r="D55" s="2"/>
      <c r="E55" s="2"/>
      <c r="F55" s="6"/>
      <c r="J55" s="2"/>
    </row>
    <row r="56" spans="4:10">
      <c r="D56" s="2"/>
      <c r="E56" s="2"/>
      <c r="F56" s="6"/>
    </row>
    <row r="57" spans="4:10">
      <c r="D57" s="2"/>
      <c r="E57" s="2"/>
      <c r="F57" s="6"/>
    </row>
    <row r="58" spans="4:10">
      <c r="D58" s="2"/>
      <c r="E58" s="2"/>
      <c r="F58" s="6"/>
    </row>
    <row r="59" spans="4:10">
      <c r="D59" s="2"/>
      <c r="E59" s="2"/>
      <c r="F59" s="6"/>
    </row>
    <row r="60" spans="4:10">
      <c r="D60" s="2"/>
      <c r="E60" s="2"/>
      <c r="F60" s="6"/>
    </row>
    <row r="61" spans="4:10">
      <c r="D61" s="2"/>
      <c r="E61" s="2"/>
      <c r="F61" s="6"/>
    </row>
    <row r="62" spans="4:10">
      <c r="D62" s="2"/>
      <c r="E62" s="2"/>
      <c r="F62" s="6"/>
    </row>
    <row r="63" spans="4:10">
      <c r="D63" s="2"/>
      <c r="E63" s="2"/>
      <c r="F63" s="6"/>
    </row>
    <row r="64" spans="4:10">
      <c r="D64" s="2"/>
      <c r="E64" s="2"/>
      <c r="F64" s="6"/>
    </row>
    <row r="65" spans="4:6">
      <c r="D65" s="2"/>
      <c r="E65" s="2"/>
      <c r="F65" s="6"/>
    </row>
    <row r="66" spans="4:6">
      <c r="D66" s="2"/>
      <c r="E66" s="2"/>
      <c r="F66" s="6"/>
    </row>
    <row r="67" spans="4:6">
      <c r="D67" s="2"/>
      <c r="E67" s="2"/>
      <c r="F67" s="6"/>
    </row>
    <row r="68" spans="4:6">
      <c r="D68" s="2"/>
      <c r="E68" s="2"/>
      <c r="F68" s="6"/>
    </row>
    <row r="69" spans="4:6">
      <c r="D69" s="2"/>
      <c r="E69" s="2"/>
      <c r="F69" s="6"/>
    </row>
    <row r="70" spans="4:6">
      <c r="D70" s="2"/>
      <c r="E70" s="2"/>
      <c r="F70" s="6"/>
    </row>
    <row r="71" spans="4:6">
      <c r="D71" s="2"/>
      <c r="E71" s="2"/>
      <c r="F71" s="6"/>
    </row>
    <row r="72" spans="4:6">
      <c r="D72" s="2"/>
      <c r="E72" s="2"/>
      <c r="F72" s="6"/>
    </row>
    <row r="73" spans="4:6">
      <c r="D73" s="2"/>
      <c r="E73" s="2"/>
      <c r="F73" s="6"/>
    </row>
    <row r="74" spans="4:6">
      <c r="D74" s="2"/>
      <c r="E74" s="2"/>
      <c r="F74" s="6"/>
    </row>
    <row r="75" spans="4:6">
      <c r="D75" s="2"/>
      <c r="E75" s="2"/>
      <c r="F75" s="6"/>
    </row>
    <row r="76" spans="4:6">
      <c r="D76" s="2"/>
      <c r="E76" s="2"/>
      <c r="F76" s="6"/>
    </row>
    <row r="77" spans="4:6">
      <c r="D77" s="2"/>
      <c r="E77" s="2"/>
      <c r="F77" s="6"/>
    </row>
    <row r="78" spans="4:6">
      <c r="D78" s="2"/>
      <c r="E78" s="2"/>
      <c r="F78" s="6"/>
    </row>
    <row r="79" spans="4:6">
      <c r="D79" s="2"/>
      <c r="E79" s="2"/>
      <c r="F79" s="6"/>
    </row>
    <row r="80" spans="4:6">
      <c r="D80" s="2"/>
      <c r="E80" s="2"/>
      <c r="F80" s="6"/>
    </row>
    <row r="81" spans="4:6">
      <c r="D81" s="2"/>
      <c r="E81" s="2"/>
      <c r="F81" s="6"/>
    </row>
    <row r="82" spans="4:6">
      <c r="D82" s="2"/>
      <c r="E82" s="2"/>
      <c r="F82" s="6"/>
    </row>
    <row r="83" spans="4:6">
      <c r="D83" s="2"/>
      <c r="E83" s="2"/>
      <c r="F83" s="6"/>
    </row>
    <row r="84" spans="4:6">
      <c r="D84" s="2"/>
      <c r="E84" s="2"/>
      <c r="F84" s="6"/>
    </row>
    <row r="85" spans="4:6">
      <c r="D85" s="2"/>
      <c r="E85" s="2"/>
      <c r="F85" s="6"/>
    </row>
    <row r="86" spans="4:6">
      <c r="D86" s="2"/>
      <c r="E86" s="2"/>
      <c r="F86" s="6"/>
    </row>
    <row r="87" spans="4:6">
      <c r="D87" s="2"/>
      <c r="E87" s="2"/>
      <c r="F87" s="6"/>
    </row>
    <row r="88" spans="4:6">
      <c r="D88" s="2"/>
      <c r="E88" s="2"/>
      <c r="F88" s="6"/>
    </row>
    <row r="89" spans="4:6">
      <c r="D89" s="2"/>
      <c r="E89" s="2"/>
      <c r="F89" s="6"/>
    </row>
    <row r="90" spans="4:6">
      <c r="D90" s="2"/>
      <c r="E90" s="2"/>
      <c r="F90" s="6"/>
    </row>
    <row r="91" spans="4:6">
      <c r="D91" s="2"/>
      <c r="E91" s="2"/>
      <c r="F91" s="6"/>
    </row>
    <row r="92" spans="4:6">
      <c r="D92" s="2"/>
      <c r="E92" s="2"/>
      <c r="F92" s="6"/>
    </row>
    <row r="93" spans="4:6">
      <c r="D93" s="2"/>
      <c r="E93" s="2"/>
      <c r="F93" s="6"/>
    </row>
    <row r="94" spans="4:6">
      <c r="D94" s="2"/>
      <c r="E94" s="2"/>
      <c r="F94" s="6"/>
    </row>
    <row r="95" spans="4:6">
      <c r="D95" s="2"/>
      <c r="E95" s="2"/>
      <c r="F95" s="6"/>
    </row>
    <row r="96" spans="4:6">
      <c r="F96" s="6"/>
    </row>
    <row r="97" spans="6:6">
      <c r="F97" s="6"/>
    </row>
  </sheetData>
  <mergeCells count="1">
    <mergeCell ref="N2:O2"/>
  </mergeCells>
  <phoneticPr fontId="47" type="noConversion"/>
  <hyperlinks>
    <hyperlink ref="N2:O2" location="Indhold!A1" display="Tilbage til oversigt" xr:uid="{8295121F-B504-463D-82D4-F086F9DAE6B1}"/>
    <hyperlink ref="A23" r:id="rId1" display="http://stats.oecd.org/OECDStat_Metadata/ShowMetadata.ashx?Dataset=GOV&amp;Coords=[COU].[OAVG]&amp;ShowOnWeb=true&amp;Lang=en" xr:uid="{6BBFE7A7-C4A5-4C08-9C34-C7BA9053F861}"/>
    <hyperlink ref="A17" r:id="rId2" display="http://stats.oecd.org/OECDStat_Metadata/ShowMetadata.ashx?Dataset=GOV&amp;Coords=[COU].[ISR]&amp;ShowOnWeb=true&amp;Lang=en" xr:uid="{F11DF10C-2372-44BA-97B4-569863F502A8}"/>
    <hyperlink ref="A28" r:id="rId3" display="http://stats.oecd.org/OECDStat_Metadata/ShowMetadata.ashx?Dataset=GOV&amp;Coords=%5bCOU%5d.%5bDEU%5d&amp;ShowOnWeb=true&amp;Lang=en" xr:uid="{419F30DA-56E4-4F64-9F79-EC2C4D3BCD43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B3B1-CF20-467D-ACDB-96EC394AAEC4}">
  <dimension ref="A2:R95"/>
  <sheetViews>
    <sheetView zoomScale="70" zoomScaleNormal="70" workbookViewId="0">
      <selection activeCell="Q16" sqref="Q16"/>
    </sheetView>
  </sheetViews>
  <sheetFormatPr defaultColWidth="9.140625" defaultRowHeight="15"/>
  <cols>
    <col min="1" max="1" width="20.5703125" style="6" customWidth="1"/>
    <col min="2" max="2" width="10.140625" style="1" customWidth="1"/>
    <col min="3" max="3" width="21.42578125" style="1" customWidth="1"/>
    <col min="4" max="4" width="15.7109375" style="1" customWidth="1"/>
    <col min="5" max="7" width="9.140625" style="1"/>
    <col min="8" max="8" width="28.140625" style="1" bestFit="1" customWidth="1"/>
    <col min="9" max="9" width="10" style="1" bestFit="1" customWidth="1"/>
    <col min="10" max="11" width="9.140625" style="1"/>
    <col min="12" max="12" width="24" style="1" bestFit="1" customWidth="1"/>
    <col min="13" max="16" width="9.140625" style="1"/>
    <col min="17" max="17" width="27.85546875" style="1" bestFit="1" customWidth="1"/>
    <col min="18" max="16384" width="9.140625" style="1"/>
  </cols>
  <sheetData>
    <row r="2" spans="1:18">
      <c r="A2" s="35" t="s">
        <v>60</v>
      </c>
      <c r="B2" s="35" t="s">
        <v>139</v>
      </c>
      <c r="C2" s="36"/>
      <c r="D2" s="36"/>
      <c r="E2" s="36"/>
      <c r="F2" s="36"/>
      <c r="G2" s="36" t="s">
        <v>95</v>
      </c>
      <c r="H2" s="36" t="s">
        <v>607</v>
      </c>
      <c r="I2" s="36"/>
      <c r="J2" s="36"/>
      <c r="K2" s="36"/>
      <c r="L2" s="36"/>
      <c r="M2" s="36"/>
      <c r="N2" s="36"/>
      <c r="O2" s="36"/>
      <c r="P2" s="204" t="s">
        <v>78</v>
      </c>
      <c r="Q2" s="204"/>
    </row>
    <row r="4" spans="1:18" s="4" customFormat="1" ht="59.25" customHeight="1">
      <c r="A4" s="6"/>
      <c r="B4" s="14"/>
      <c r="C4" s="14"/>
    </row>
    <row r="5" spans="1:18">
      <c r="A5" s="170"/>
      <c r="B5" s="171"/>
      <c r="C5" s="171"/>
      <c r="D5" s="202"/>
    </row>
    <row r="6" spans="1:18">
      <c r="A6" s="170"/>
      <c r="B6" s="171"/>
      <c r="C6" s="171"/>
      <c r="D6" s="202"/>
    </row>
    <row r="7" spans="1:18">
      <c r="A7" s="170"/>
      <c r="B7" s="171"/>
      <c r="C7" s="171"/>
      <c r="D7" s="202"/>
      <c r="K7" s="167"/>
      <c r="L7" s="173" t="s">
        <v>598</v>
      </c>
      <c r="M7" s="174" t="s">
        <v>599</v>
      </c>
      <c r="N7" s="172" t="s">
        <v>600</v>
      </c>
    </row>
    <row r="8" spans="1:18">
      <c r="A8" s="170"/>
      <c r="B8" s="171"/>
      <c r="C8" s="171"/>
      <c r="D8" s="202"/>
      <c r="K8" s="167">
        <v>13</v>
      </c>
      <c r="L8" s="175" t="s">
        <v>601</v>
      </c>
      <c r="M8" s="176">
        <v>96.715999999999994</v>
      </c>
      <c r="N8" s="167">
        <v>4</v>
      </c>
      <c r="P8" s="1">
        <v>4</v>
      </c>
      <c r="Q8" s="1" t="s">
        <v>640</v>
      </c>
      <c r="R8" s="1">
        <f>SUMIFS($M$8:$M$25,$N$8:$N$25,P8)</f>
        <v>439.49799999999999</v>
      </c>
    </row>
    <row r="9" spans="1:18">
      <c r="A9" s="170"/>
      <c r="B9" s="171"/>
      <c r="C9" s="171"/>
      <c r="D9" s="202"/>
      <c r="K9" s="167">
        <v>14</v>
      </c>
      <c r="L9" s="175" t="s">
        <v>368</v>
      </c>
      <c r="M9" s="176">
        <v>184.13200000000001</v>
      </c>
      <c r="N9" s="167">
        <v>4</v>
      </c>
      <c r="P9" s="1">
        <v>3</v>
      </c>
      <c r="Q9" s="1" t="s">
        <v>641</v>
      </c>
      <c r="R9" s="195">
        <f t="shared" ref="R9:R11" si="0">SUMIFS($M$8:$M$25,$N$8:$N$25,P9)</f>
        <v>180.779</v>
      </c>
    </row>
    <row r="10" spans="1:18">
      <c r="A10" s="170"/>
      <c r="B10" s="171"/>
      <c r="C10" s="171"/>
      <c r="D10" s="202"/>
      <c r="K10" s="167">
        <v>15</v>
      </c>
      <c r="L10" s="175" t="s">
        <v>369</v>
      </c>
      <c r="M10" s="176">
        <v>97.659000000000006</v>
      </c>
      <c r="N10" s="167">
        <v>4</v>
      </c>
      <c r="P10" s="1">
        <v>2</v>
      </c>
      <c r="Q10" s="1" t="s">
        <v>642</v>
      </c>
      <c r="R10" s="195">
        <f t="shared" si="0"/>
        <v>187.328</v>
      </c>
    </row>
    <row r="11" spans="1:18">
      <c r="A11" s="170"/>
      <c r="B11" s="171"/>
      <c r="C11" s="171"/>
      <c r="D11" s="202"/>
      <c r="K11" s="167">
        <v>16</v>
      </c>
      <c r="L11" s="175" t="s">
        <v>370</v>
      </c>
      <c r="M11" s="176">
        <v>46.173999999999999</v>
      </c>
      <c r="N11" s="167">
        <v>4</v>
      </c>
      <c r="P11" s="1">
        <v>1</v>
      </c>
      <c r="Q11" s="1" t="s">
        <v>643</v>
      </c>
      <c r="R11" s="195">
        <f t="shared" si="0"/>
        <v>332.89400000000001</v>
      </c>
    </row>
    <row r="12" spans="1:18">
      <c r="A12" s="170"/>
      <c r="B12" s="171"/>
      <c r="C12" s="171"/>
      <c r="D12" s="202"/>
      <c r="K12" s="167">
        <v>17</v>
      </c>
      <c r="L12" s="175" t="s">
        <v>371</v>
      </c>
      <c r="M12" s="176">
        <v>14.817</v>
      </c>
      <c r="N12" s="167">
        <v>4</v>
      </c>
    </row>
    <row r="13" spans="1:18">
      <c r="A13" s="170"/>
      <c r="B13" s="171"/>
      <c r="C13" s="171"/>
      <c r="D13" s="202"/>
      <c r="K13" s="167">
        <v>9</v>
      </c>
      <c r="L13" s="175" t="s">
        <v>602</v>
      </c>
      <c r="M13" s="176">
        <v>36.723999999999997</v>
      </c>
      <c r="N13" s="167">
        <v>3</v>
      </c>
    </row>
    <row r="14" spans="1:18">
      <c r="A14" s="170"/>
      <c r="B14" s="171"/>
      <c r="C14" s="171"/>
      <c r="D14" s="202"/>
      <c r="K14" s="167">
        <v>10</v>
      </c>
      <c r="L14" s="175" t="s">
        <v>372</v>
      </c>
      <c r="M14" s="176">
        <v>65.938999999999993</v>
      </c>
      <c r="N14" s="167">
        <v>3</v>
      </c>
      <c r="Q14" s="203"/>
    </row>
    <row r="15" spans="1:18">
      <c r="A15" s="170"/>
      <c r="B15" s="171"/>
      <c r="C15" s="171"/>
      <c r="D15" s="202"/>
      <c r="K15" s="167">
        <v>11</v>
      </c>
      <c r="L15" s="175" t="s">
        <v>373</v>
      </c>
      <c r="M15" s="176">
        <v>35.401000000000003</v>
      </c>
      <c r="N15" s="167">
        <v>3</v>
      </c>
    </row>
    <row r="16" spans="1:18">
      <c r="A16" s="170"/>
      <c r="B16" s="171"/>
      <c r="C16" s="171"/>
      <c r="D16" s="202"/>
      <c r="K16" s="167">
        <v>12</v>
      </c>
      <c r="L16" s="175" t="s">
        <v>603</v>
      </c>
      <c r="M16" s="176">
        <v>42.715000000000003</v>
      </c>
      <c r="N16" s="167">
        <v>3</v>
      </c>
    </row>
    <row r="17" spans="1:16">
      <c r="A17" s="170"/>
      <c r="B17" s="171"/>
      <c r="C17" s="171"/>
      <c r="D17" s="202"/>
      <c r="K17" s="167">
        <v>8</v>
      </c>
      <c r="L17" s="175" t="s">
        <v>366</v>
      </c>
      <c r="M17" s="176">
        <v>187.328</v>
      </c>
      <c r="N17" s="167">
        <v>2</v>
      </c>
    </row>
    <row r="18" spans="1:16">
      <c r="A18" s="170"/>
      <c r="B18" s="171"/>
      <c r="C18" s="171"/>
      <c r="D18" s="202"/>
      <c r="K18" s="167">
        <v>1</v>
      </c>
      <c r="L18" s="175" t="s">
        <v>376</v>
      </c>
      <c r="M18" s="176">
        <v>19.027999999999999</v>
      </c>
      <c r="N18" s="167">
        <v>1</v>
      </c>
      <c r="P18" s="203"/>
    </row>
    <row r="19" spans="1:16">
      <c r="A19" s="170"/>
      <c r="B19" s="171"/>
      <c r="C19" s="171"/>
      <c r="D19" s="202"/>
      <c r="K19" s="167">
        <v>2</v>
      </c>
      <c r="L19" s="175" t="s">
        <v>377</v>
      </c>
      <c r="M19" s="176">
        <v>32.624000000000002</v>
      </c>
      <c r="N19" s="167">
        <v>1</v>
      </c>
    </row>
    <row r="20" spans="1:16">
      <c r="A20" s="170"/>
      <c r="B20" s="171"/>
      <c r="C20" s="171"/>
      <c r="D20" s="202"/>
      <c r="K20" s="167">
        <v>3</v>
      </c>
      <c r="L20" s="175" t="s">
        <v>378</v>
      </c>
      <c r="M20" s="176">
        <v>26.245999999999999</v>
      </c>
      <c r="N20" s="167">
        <v>1</v>
      </c>
    </row>
    <row r="21" spans="1:16">
      <c r="A21" s="170"/>
      <c r="B21" s="171"/>
      <c r="C21" s="171"/>
      <c r="D21" s="202"/>
      <c r="K21" s="167">
        <v>4</v>
      </c>
      <c r="L21" s="175" t="s">
        <v>604</v>
      </c>
      <c r="M21" s="176">
        <v>21.247</v>
      </c>
      <c r="N21" s="167">
        <v>1</v>
      </c>
    </row>
    <row r="22" spans="1:16">
      <c r="A22" s="170"/>
      <c r="B22" s="171"/>
      <c r="C22" s="171"/>
      <c r="D22" s="202"/>
      <c r="K22" s="167">
        <v>5</v>
      </c>
      <c r="L22" s="175" t="s">
        <v>380</v>
      </c>
      <c r="M22" s="176">
        <v>42.472000000000001</v>
      </c>
      <c r="N22" s="167">
        <v>1</v>
      </c>
    </row>
    <row r="23" spans="1:16">
      <c r="A23" s="170"/>
      <c r="B23" s="171"/>
      <c r="C23" s="171"/>
      <c r="D23" s="202"/>
      <c r="K23" s="167">
        <v>6</v>
      </c>
      <c r="L23" s="175" t="s">
        <v>381</v>
      </c>
      <c r="M23" s="176">
        <v>31.96</v>
      </c>
      <c r="N23" s="167">
        <v>1</v>
      </c>
    </row>
    <row r="24" spans="1:16">
      <c r="A24" s="170"/>
      <c r="B24" s="171"/>
      <c r="C24" s="171"/>
      <c r="D24" s="202"/>
      <c r="K24" s="167">
        <v>7</v>
      </c>
      <c r="L24" s="175" t="s">
        <v>382</v>
      </c>
      <c r="M24" s="176">
        <v>8.7899999999999991</v>
      </c>
      <c r="N24" s="167">
        <v>1</v>
      </c>
    </row>
    <row r="25" spans="1:16">
      <c r="A25" s="170"/>
      <c r="B25" s="171"/>
      <c r="C25" s="171"/>
      <c r="D25" s="202"/>
      <c r="K25" s="167">
        <v>18</v>
      </c>
      <c r="L25" s="175" t="s">
        <v>605</v>
      </c>
      <c r="M25" s="176">
        <v>150.52699999999999</v>
      </c>
      <c r="N25" s="177">
        <v>1</v>
      </c>
    </row>
    <row r="26" spans="1:16">
      <c r="A26" s="170"/>
      <c r="B26" s="171"/>
      <c r="C26" s="171"/>
      <c r="D26" s="202"/>
      <c r="K26" s="167"/>
      <c r="L26" s="178" t="s">
        <v>606</v>
      </c>
      <c r="M26" s="179">
        <v>1129.4959999999999</v>
      </c>
      <c r="N26" s="172"/>
    </row>
    <row r="27" spans="1:16">
      <c r="A27" s="170"/>
      <c r="B27" s="171"/>
      <c r="C27" s="171"/>
      <c r="D27" s="202"/>
    </row>
    <row r="28" spans="1:16">
      <c r="A28" s="170"/>
      <c r="B28" s="171"/>
      <c r="C28" s="171"/>
      <c r="D28" s="202"/>
    </row>
    <row r="29" spans="1:16">
      <c r="A29" s="170"/>
      <c r="B29" s="171"/>
      <c r="C29" s="171"/>
      <c r="D29" s="202"/>
    </row>
    <row r="30" spans="1:16">
      <c r="A30" s="170"/>
      <c r="B30" s="171"/>
      <c r="C30" s="171"/>
      <c r="D30" s="202"/>
    </row>
    <row r="31" spans="1:16">
      <c r="A31" s="170"/>
      <c r="B31" s="171"/>
      <c r="C31" s="171"/>
      <c r="D31" s="202"/>
    </row>
    <row r="32" spans="1:16">
      <c r="A32" s="170"/>
      <c r="B32" s="171"/>
      <c r="C32" s="171"/>
      <c r="D32" s="202"/>
    </row>
    <row r="33" spans="1:9">
      <c r="A33" s="170"/>
      <c r="B33" s="171"/>
      <c r="C33" s="171"/>
      <c r="D33" s="202"/>
      <c r="F33" s="2"/>
    </row>
    <row r="34" spans="1:9">
      <c r="A34" s="170"/>
      <c r="B34" s="171"/>
      <c r="C34" s="171"/>
      <c r="D34" s="202"/>
      <c r="H34" s="2"/>
      <c r="I34" s="2"/>
    </row>
    <row r="35" spans="1:9">
      <c r="A35" s="170"/>
      <c r="B35" s="171"/>
      <c r="C35" s="171"/>
      <c r="D35" s="202"/>
    </row>
    <row r="36" spans="1:9">
      <c r="A36" s="170"/>
      <c r="B36" s="171"/>
      <c r="C36" s="171"/>
      <c r="D36" s="202"/>
      <c r="H36" s="2"/>
    </row>
    <row r="37" spans="1:9">
      <c r="A37" s="170"/>
      <c r="B37" s="171"/>
      <c r="C37" s="171"/>
      <c r="D37" s="202"/>
    </row>
    <row r="38" spans="1:9">
      <c r="A38" s="170"/>
      <c r="B38" s="171"/>
      <c r="C38" s="171"/>
      <c r="D38" s="202"/>
    </row>
    <row r="39" spans="1:9">
      <c r="A39" s="170"/>
      <c r="B39" s="171"/>
      <c r="C39" s="171"/>
      <c r="D39" s="202"/>
    </row>
    <row r="40" spans="1:9">
      <c r="A40" s="170"/>
      <c r="B40" s="171"/>
      <c r="C40" s="171"/>
      <c r="D40" s="202"/>
    </row>
    <row r="41" spans="1:9">
      <c r="A41" s="170"/>
      <c r="B41" s="171"/>
      <c r="C41" s="171"/>
      <c r="D41" s="202"/>
    </row>
    <row r="42" spans="1:9">
      <c r="A42" s="170"/>
      <c r="B42" s="171"/>
      <c r="C42" s="171"/>
      <c r="D42" s="202"/>
    </row>
    <row r="43" spans="1:9">
      <c r="A43" s="170"/>
      <c r="B43" s="171"/>
      <c r="C43" s="171"/>
      <c r="D43" s="202"/>
    </row>
    <row r="44" spans="1:9">
      <c r="A44" s="170"/>
      <c r="B44" s="171"/>
      <c r="C44" s="171"/>
      <c r="D44" s="202"/>
    </row>
    <row r="45" spans="1:9">
      <c r="A45" s="170"/>
      <c r="B45" s="171"/>
      <c r="C45" s="171"/>
      <c r="D45" s="202"/>
    </row>
    <row r="46" spans="1:9">
      <c r="A46" s="170"/>
      <c r="B46" s="171"/>
      <c r="C46" s="171"/>
      <c r="D46" s="202"/>
    </row>
    <row r="47" spans="1:9">
      <c r="A47" s="170"/>
      <c r="B47" s="171"/>
      <c r="C47" s="171"/>
      <c r="D47" s="202"/>
    </row>
    <row r="48" spans="1:9">
      <c r="A48" s="170"/>
      <c r="B48" s="171"/>
      <c r="C48" s="171"/>
      <c r="D48" s="202"/>
    </row>
    <row r="49" spans="1:6">
      <c r="A49" s="170"/>
      <c r="B49" s="171"/>
      <c r="C49" s="171"/>
      <c r="D49" s="202"/>
    </row>
    <row r="50" spans="1:6">
      <c r="A50" s="170"/>
      <c r="B50" s="171"/>
      <c r="C50" s="171"/>
      <c r="D50" s="202"/>
    </row>
    <row r="51" spans="1:6">
      <c r="A51" s="170"/>
      <c r="B51" s="171"/>
      <c r="C51" s="171"/>
      <c r="D51" s="202"/>
    </row>
    <row r="52" spans="1:6">
      <c r="A52" s="170"/>
      <c r="B52" s="171"/>
      <c r="C52" s="171"/>
      <c r="D52" s="202"/>
    </row>
    <row r="53" spans="1:6">
      <c r="A53" s="170"/>
      <c r="B53" s="171"/>
      <c r="C53" s="171"/>
      <c r="D53" s="202"/>
    </row>
    <row r="54" spans="1:6">
      <c r="A54" s="170"/>
      <c r="B54" s="171"/>
      <c r="C54" s="171"/>
      <c r="D54" s="202"/>
    </row>
    <row r="55" spans="1:6">
      <c r="A55" s="170"/>
      <c r="B55" s="171"/>
      <c r="C55" s="171"/>
      <c r="D55" s="202"/>
      <c r="F55" s="2"/>
    </row>
    <row r="56" spans="1:6">
      <c r="A56" s="170"/>
      <c r="B56" s="171"/>
      <c r="C56" s="171"/>
      <c r="D56" s="202"/>
    </row>
    <row r="57" spans="1:6">
      <c r="A57" s="170"/>
      <c r="B57" s="171"/>
      <c r="C57" s="171"/>
      <c r="D57" s="202"/>
    </row>
    <row r="58" spans="1:6">
      <c r="A58" s="170"/>
      <c r="B58" s="171"/>
      <c r="C58" s="171"/>
      <c r="D58" s="202"/>
    </row>
    <row r="59" spans="1:6">
      <c r="A59" s="170"/>
      <c r="B59" s="171"/>
      <c r="C59" s="171"/>
      <c r="D59" s="202"/>
    </row>
    <row r="60" spans="1:6">
      <c r="A60" s="170"/>
      <c r="B60" s="171"/>
      <c r="C60" s="171"/>
      <c r="D60" s="202"/>
    </row>
    <row r="61" spans="1:6">
      <c r="A61" s="170"/>
      <c r="B61" s="171"/>
      <c r="C61" s="171"/>
      <c r="D61" s="202"/>
    </row>
    <row r="62" spans="1:6">
      <c r="A62" s="170"/>
      <c r="B62" s="171"/>
      <c r="C62" s="171"/>
      <c r="D62" s="202"/>
    </row>
    <row r="63" spans="1:6">
      <c r="A63" s="170"/>
      <c r="B63" s="171"/>
      <c r="C63" s="171"/>
      <c r="D63" s="202"/>
    </row>
    <row r="64" spans="1:6">
      <c r="A64" s="170"/>
      <c r="B64" s="171"/>
      <c r="C64" s="171"/>
      <c r="D64" s="202"/>
    </row>
    <row r="65" spans="1:4">
      <c r="A65" s="170"/>
      <c r="B65" s="171"/>
      <c r="C65" s="171"/>
      <c r="D65" s="202"/>
    </row>
    <row r="66" spans="1:4">
      <c r="A66" s="170"/>
      <c r="B66" s="171"/>
      <c r="C66" s="171"/>
      <c r="D66" s="202"/>
    </row>
    <row r="67" spans="1:4">
      <c r="A67" s="170"/>
      <c r="B67" s="171"/>
      <c r="C67" s="171"/>
      <c r="D67" s="202"/>
    </row>
    <row r="68" spans="1:4">
      <c r="A68" s="170"/>
      <c r="B68" s="171"/>
      <c r="C68" s="171"/>
      <c r="D68" s="202"/>
    </row>
    <row r="69" spans="1:4">
      <c r="A69" s="170"/>
      <c r="B69" s="171"/>
      <c r="C69" s="171"/>
      <c r="D69" s="202"/>
    </row>
    <row r="70" spans="1:4">
      <c r="A70" s="170"/>
      <c r="B70" s="171"/>
      <c r="C70" s="171"/>
      <c r="D70" s="202"/>
    </row>
    <row r="71" spans="1:4">
      <c r="A71" s="170"/>
      <c r="B71" s="171"/>
      <c r="C71" s="171"/>
      <c r="D71" s="202"/>
    </row>
    <row r="72" spans="1:4">
      <c r="A72" s="170"/>
      <c r="B72" s="171"/>
      <c r="C72" s="171"/>
      <c r="D72" s="202"/>
    </row>
    <row r="73" spans="1:4">
      <c r="A73" s="170"/>
      <c r="B73" s="171"/>
      <c r="C73" s="171"/>
      <c r="D73" s="172"/>
    </row>
    <row r="74" spans="1:4">
      <c r="A74" s="170"/>
      <c r="B74" s="171"/>
      <c r="C74" s="171"/>
      <c r="D74" s="172"/>
    </row>
    <row r="75" spans="1:4">
      <c r="A75" s="170"/>
      <c r="B75" s="171"/>
      <c r="C75" s="171"/>
      <c r="D75" s="172"/>
    </row>
    <row r="76" spans="1:4">
      <c r="A76" s="170"/>
      <c r="B76" s="171"/>
      <c r="C76" s="171"/>
      <c r="D76" s="172"/>
    </row>
    <row r="77" spans="1:4">
      <c r="A77" s="170"/>
      <c r="B77" s="171"/>
      <c r="C77" s="171"/>
      <c r="D77" s="172"/>
    </row>
    <row r="78" spans="1:4">
      <c r="A78" s="170"/>
      <c r="B78" s="171"/>
      <c r="C78" s="171"/>
      <c r="D78" s="172"/>
    </row>
    <row r="79" spans="1:4">
      <c r="A79" s="170"/>
      <c r="B79" s="171"/>
      <c r="C79" s="171"/>
      <c r="D79" s="172"/>
    </row>
    <row r="80" spans="1:4">
      <c r="A80" s="170"/>
      <c r="B80" s="171"/>
      <c r="C80" s="171"/>
      <c r="D80" s="172"/>
    </row>
    <row r="81" spans="1:4">
      <c r="A81" s="170"/>
      <c r="B81" s="171"/>
      <c r="C81" s="171"/>
      <c r="D81" s="172"/>
    </row>
    <row r="82" spans="1:4">
      <c r="C82" s="2"/>
    </row>
    <row r="83" spans="1:4">
      <c r="C83" s="2"/>
    </row>
    <row r="84" spans="1:4">
      <c r="C84" s="2"/>
    </row>
    <row r="85" spans="1:4">
      <c r="C85" s="2"/>
    </row>
    <row r="86" spans="1:4">
      <c r="C86" s="2"/>
    </row>
    <row r="87" spans="1:4">
      <c r="C87" s="2"/>
    </row>
    <row r="88" spans="1:4">
      <c r="C88" s="2"/>
    </row>
    <row r="89" spans="1:4">
      <c r="C89" s="2"/>
    </row>
    <row r="90" spans="1:4">
      <c r="C90" s="2"/>
    </row>
    <row r="91" spans="1:4">
      <c r="C91" s="2"/>
    </row>
    <row r="92" spans="1:4">
      <c r="C92" s="2"/>
    </row>
    <row r="93" spans="1:4">
      <c r="C93" s="2"/>
    </row>
    <row r="94" spans="1:4">
      <c r="C94" s="2"/>
    </row>
    <row r="95" spans="1:4">
      <c r="C95" s="2"/>
    </row>
  </sheetData>
  <mergeCells count="1">
    <mergeCell ref="P2:Q2"/>
  </mergeCells>
  <hyperlinks>
    <hyperlink ref="P2:Q2" location="Indhold!A1" display="Tilbage til oversigt" xr:uid="{94F72A3F-9C83-4E0C-8C30-568A65F27079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0B9B-CD76-4782-B54C-B76A14E278B2}">
  <dimension ref="A2:AW97"/>
  <sheetViews>
    <sheetView zoomScale="80" zoomScaleNormal="80" workbookViewId="0"/>
  </sheetViews>
  <sheetFormatPr defaultRowHeight="15"/>
  <cols>
    <col min="1" max="1" width="24" style="7" customWidth="1"/>
    <col min="2" max="2" width="12.42578125" customWidth="1"/>
    <col min="3" max="3" width="15.28515625" customWidth="1"/>
    <col min="4" max="4" width="11.42578125" bestFit="1" customWidth="1"/>
    <col min="14" max="14" width="14.5703125" customWidth="1"/>
    <col min="15" max="15" width="14.7109375" customWidth="1"/>
    <col min="17" max="17" width="7" customWidth="1"/>
    <col min="18" max="18" width="10.7109375" customWidth="1"/>
    <col min="19" max="19" width="13.7109375" customWidth="1"/>
  </cols>
  <sheetData>
    <row r="2" spans="1:49">
      <c r="A2" s="33" t="s">
        <v>61</v>
      </c>
      <c r="B2" s="33" t="s">
        <v>140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04" t="s">
        <v>78</v>
      </c>
      <c r="V2" s="204"/>
    </row>
    <row r="4" spans="1:49">
      <c r="A4" s="7" t="s">
        <v>141</v>
      </c>
      <c r="B4" s="12"/>
      <c r="C4" s="12"/>
      <c r="D4" s="3" t="s">
        <v>95</v>
      </c>
      <c r="E4" s="3" t="s">
        <v>623</v>
      </c>
      <c r="F4" s="3"/>
      <c r="G4" s="3"/>
      <c r="M4" s="3"/>
      <c r="N4" s="157" t="s">
        <v>639</v>
      </c>
      <c r="Q4" s="3" t="s">
        <v>95</v>
      </c>
      <c r="R4" s="3" t="s">
        <v>622</v>
      </c>
      <c r="S4" s="3"/>
      <c r="T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>
      <c r="A5" s="10"/>
      <c r="B5" s="3"/>
      <c r="C5" s="3"/>
      <c r="R5" s="3"/>
      <c r="S5" s="3"/>
      <c r="T5" s="3"/>
      <c r="U5" s="3"/>
    </row>
    <row r="6" spans="1:49">
      <c r="B6" t="s">
        <v>608</v>
      </c>
      <c r="C6" s="167" t="s">
        <v>609</v>
      </c>
      <c r="D6" t="s">
        <v>610</v>
      </c>
      <c r="E6" s="167" t="s">
        <v>611</v>
      </c>
      <c r="F6" s="167" t="s">
        <v>612</v>
      </c>
      <c r="G6" t="s">
        <v>613</v>
      </c>
      <c r="H6" s="167" t="s">
        <v>614</v>
      </c>
      <c r="O6" s="171"/>
    </row>
    <row r="7" spans="1:49">
      <c r="A7" s="7" t="s">
        <v>631</v>
      </c>
      <c r="B7" s="167"/>
      <c r="C7" s="167">
        <v>387241</v>
      </c>
      <c r="D7" s="167"/>
      <c r="E7" s="167">
        <v>387241</v>
      </c>
      <c r="G7" s="167"/>
      <c r="H7" s="167"/>
      <c r="I7" s="167"/>
      <c r="N7" s="170"/>
      <c r="O7" s="171"/>
      <c r="P7" s="188"/>
    </row>
    <row r="8" spans="1:49">
      <c r="A8" s="7" t="s">
        <v>632</v>
      </c>
      <c r="B8" s="161">
        <v>387241</v>
      </c>
      <c r="C8" s="161">
        <v>159244</v>
      </c>
      <c r="D8" s="161"/>
      <c r="E8" s="167">
        <v>387241</v>
      </c>
      <c r="F8">
        <v>546485</v>
      </c>
      <c r="H8" s="167"/>
      <c r="I8" s="167"/>
      <c r="N8" s="170"/>
      <c r="O8" s="171"/>
      <c r="P8" s="188"/>
    </row>
    <row r="9" spans="1:49">
      <c r="A9" s="7" t="s">
        <v>633</v>
      </c>
      <c r="B9" s="161">
        <v>546485</v>
      </c>
      <c r="C9" s="161">
        <v>594019</v>
      </c>
      <c r="D9" s="161"/>
      <c r="E9" s="167"/>
      <c r="F9">
        <v>546485</v>
      </c>
      <c r="G9">
        <v>1140504</v>
      </c>
      <c r="H9" s="167"/>
      <c r="I9" s="167"/>
      <c r="N9" s="170"/>
      <c r="O9" s="171"/>
      <c r="P9" s="188"/>
    </row>
    <row r="10" spans="1:49">
      <c r="A10" s="157" t="s">
        <v>634</v>
      </c>
      <c r="B10" s="161">
        <v>0</v>
      </c>
      <c r="C10" s="161">
        <v>1140504</v>
      </c>
      <c r="D10" s="161"/>
      <c r="E10" s="167"/>
      <c r="G10">
        <v>1140504</v>
      </c>
      <c r="H10" s="167">
        <v>2281008</v>
      </c>
      <c r="I10" s="167"/>
      <c r="N10" s="170"/>
      <c r="O10" s="171"/>
      <c r="P10" s="188"/>
      <c r="Q10" s="188"/>
      <c r="R10" s="187"/>
      <c r="S10" s="188"/>
    </row>
    <row r="11" spans="1:49">
      <c r="A11" s="157"/>
      <c r="B11" s="161"/>
      <c r="C11" s="161"/>
      <c r="D11" s="161"/>
      <c r="E11" s="167"/>
      <c r="H11" s="167"/>
      <c r="I11" s="167"/>
      <c r="N11" s="170"/>
      <c r="O11" s="171"/>
      <c r="P11" s="188"/>
      <c r="Q11" s="188"/>
      <c r="R11" s="187"/>
      <c r="S11" s="188"/>
    </row>
    <row r="12" spans="1:49">
      <c r="A12" s="157"/>
      <c r="B12" s="161"/>
      <c r="C12" s="161"/>
      <c r="D12" s="161"/>
      <c r="N12" s="170"/>
      <c r="O12" s="171"/>
      <c r="P12" s="188"/>
      <c r="Q12" s="188"/>
      <c r="R12" s="187"/>
      <c r="S12" s="188"/>
    </row>
    <row r="13" spans="1:49">
      <c r="A13" s="157"/>
      <c r="B13" s="161"/>
      <c r="C13" s="161"/>
      <c r="D13" s="161"/>
      <c r="N13" s="170"/>
      <c r="O13" s="171"/>
      <c r="P13" s="188"/>
      <c r="Q13" s="188"/>
      <c r="R13" s="187"/>
      <c r="S13" s="188"/>
    </row>
    <row r="14" spans="1:49">
      <c r="A14" s="157"/>
      <c r="B14" s="161"/>
      <c r="C14" s="161"/>
      <c r="D14" s="161"/>
      <c r="N14" s="170"/>
      <c r="O14" s="171"/>
      <c r="P14" s="188"/>
      <c r="Q14" s="188"/>
      <c r="R14" s="187"/>
      <c r="S14" s="188"/>
    </row>
    <row r="15" spans="1:49">
      <c r="A15" s="157"/>
      <c r="B15" s="161"/>
      <c r="C15" s="161"/>
      <c r="D15" s="161"/>
      <c r="N15" s="170"/>
      <c r="O15" s="171"/>
      <c r="P15" s="188"/>
      <c r="Q15" s="188"/>
      <c r="R15" s="187"/>
      <c r="S15" s="188"/>
    </row>
    <row r="16" spans="1:49">
      <c r="A16" s="157"/>
      <c r="B16" s="161"/>
      <c r="C16" s="161"/>
      <c r="D16" s="161"/>
      <c r="N16" s="170"/>
      <c r="O16" s="171"/>
      <c r="P16" s="188"/>
      <c r="Q16" s="188"/>
      <c r="R16" s="187"/>
      <c r="S16" s="188"/>
    </row>
    <row r="17" spans="1:22">
      <c r="A17" s="157"/>
      <c r="B17" s="161"/>
      <c r="C17" s="161"/>
      <c r="D17" s="161"/>
      <c r="N17" s="170"/>
      <c r="O17" s="171"/>
      <c r="P17" s="188"/>
      <c r="Q17" s="188"/>
      <c r="R17" s="187"/>
      <c r="S17" s="188"/>
    </row>
    <row r="18" spans="1:22">
      <c r="A18" s="157"/>
      <c r="B18" s="161"/>
      <c r="C18" s="161"/>
      <c r="D18" s="161"/>
      <c r="N18" s="170"/>
      <c r="O18" s="171"/>
      <c r="P18" s="188"/>
      <c r="Q18" s="188"/>
      <c r="R18" s="187"/>
      <c r="S18" s="188"/>
    </row>
    <row r="19" spans="1:22">
      <c r="A19" s="157"/>
      <c r="B19" s="161"/>
      <c r="C19" s="161"/>
      <c r="D19" s="161"/>
      <c r="N19" s="170"/>
      <c r="O19" s="171"/>
      <c r="Q19" s="188"/>
      <c r="R19" s="187"/>
      <c r="S19" s="188"/>
    </row>
    <row r="20" spans="1:22">
      <c r="A20" s="157"/>
      <c r="B20" s="161"/>
      <c r="C20" s="161"/>
      <c r="D20" s="161"/>
      <c r="N20" s="170"/>
      <c r="O20" s="171"/>
      <c r="Q20" s="188"/>
      <c r="R20" s="187"/>
      <c r="S20" s="188"/>
    </row>
    <row r="21" spans="1:22">
      <c r="A21" s="157"/>
      <c r="B21" s="161"/>
      <c r="C21" s="161"/>
      <c r="D21" s="161"/>
      <c r="N21" s="170"/>
      <c r="O21" s="171"/>
      <c r="Q21" s="188"/>
      <c r="R21" s="187"/>
      <c r="S21" s="188"/>
    </row>
    <row r="22" spans="1:22">
      <c r="A22" s="157"/>
      <c r="B22" s="161"/>
      <c r="C22" s="161"/>
      <c r="D22" s="161"/>
      <c r="N22" s="170"/>
      <c r="O22" s="171"/>
    </row>
    <row r="23" spans="1:22">
      <c r="A23" s="157"/>
      <c r="B23" s="161"/>
      <c r="C23" s="161"/>
      <c r="D23" s="161"/>
      <c r="N23" s="170"/>
      <c r="O23" s="171"/>
      <c r="Q23" s="188"/>
      <c r="S23" s="184"/>
    </row>
    <row r="24" spans="1:22">
      <c r="A24" s="157"/>
      <c r="B24" s="161"/>
      <c r="C24" s="161"/>
      <c r="D24" s="161"/>
      <c r="N24" t="s">
        <v>617</v>
      </c>
      <c r="Q24" s="188"/>
      <c r="S24" s="184"/>
    </row>
    <row r="25" spans="1:22">
      <c r="A25" s="157"/>
      <c r="B25" s="161"/>
      <c r="C25" s="161"/>
      <c r="D25" s="161"/>
      <c r="N25" t="s">
        <v>618</v>
      </c>
      <c r="O25" s="159">
        <v>88.441103983888652</v>
      </c>
      <c r="Q25" s="188"/>
      <c r="S25" s="184"/>
    </row>
    <row r="26" spans="1:22">
      <c r="A26" s="157"/>
      <c r="B26" s="161"/>
      <c r="C26" s="161"/>
      <c r="D26" s="161"/>
      <c r="N26" t="s">
        <v>619</v>
      </c>
      <c r="O26" s="159">
        <v>92.339803530112277</v>
      </c>
      <c r="Q26" s="188"/>
      <c r="S26" s="184"/>
    </row>
    <row r="27" spans="1:22">
      <c r="A27" s="157"/>
      <c r="B27" s="161"/>
      <c r="C27" s="161"/>
      <c r="D27" s="161"/>
      <c r="N27" t="s">
        <v>616</v>
      </c>
      <c r="O27" s="159">
        <v>97.797221329209066</v>
      </c>
      <c r="Q27" s="188"/>
      <c r="S27" s="184"/>
    </row>
    <row r="28" spans="1:22">
      <c r="A28" s="157"/>
      <c r="B28" s="161"/>
      <c r="C28" s="161"/>
      <c r="D28" s="161"/>
      <c r="N28" t="s">
        <v>620</v>
      </c>
      <c r="O28" s="159">
        <v>72.217313752968153</v>
      </c>
      <c r="Q28" s="188"/>
      <c r="S28" s="184"/>
    </row>
    <row r="29" spans="1:22">
      <c r="A29" s="157"/>
      <c r="B29" s="161"/>
      <c r="C29" s="161"/>
      <c r="D29" s="161"/>
      <c r="N29" t="s">
        <v>621</v>
      </c>
      <c r="O29" s="159">
        <v>32.12841515471608</v>
      </c>
    </row>
    <row r="30" spans="1:22">
      <c r="A30" s="157"/>
      <c r="B30" s="161"/>
      <c r="C30" s="161"/>
      <c r="D30" s="161"/>
      <c r="N30" s="170"/>
      <c r="O30" s="171"/>
      <c r="P30" s="191"/>
      <c r="Q30" s="183"/>
      <c r="R30" s="183"/>
      <c r="S30" s="183"/>
      <c r="T30" s="183"/>
      <c r="U30" s="191"/>
      <c r="V30" s="191"/>
    </row>
    <row r="31" spans="1:22">
      <c r="A31" s="157"/>
      <c r="B31" s="161"/>
      <c r="C31" s="161"/>
      <c r="D31" s="145"/>
      <c r="N31" s="170"/>
      <c r="O31" s="171"/>
      <c r="P31" s="191"/>
      <c r="Q31" s="183"/>
      <c r="R31" s="183"/>
      <c r="S31" s="183"/>
      <c r="T31" s="183"/>
      <c r="U31" s="191"/>
      <c r="V31" s="191"/>
    </row>
    <row r="32" spans="1:22">
      <c r="A32" s="10"/>
      <c r="B32" s="3"/>
      <c r="C32" s="3"/>
      <c r="N32" s="170"/>
      <c r="O32" s="171"/>
      <c r="P32" s="191"/>
      <c r="Q32" s="183"/>
      <c r="R32" s="194"/>
      <c r="S32" s="194"/>
      <c r="T32" s="183"/>
      <c r="U32" s="191"/>
      <c r="V32" s="191"/>
    </row>
    <row r="33" spans="1:22">
      <c r="A33" s="196"/>
      <c r="B33" s="196" t="s">
        <v>99</v>
      </c>
      <c r="C33" s="196"/>
      <c r="D33" s="196"/>
      <c r="N33" s="170"/>
      <c r="O33" s="171"/>
      <c r="P33" s="191"/>
      <c r="Q33" s="183"/>
      <c r="R33" s="194"/>
      <c r="S33" s="194"/>
      <c r="T33" s="183"/>
      <c r="U33" s="191"/>
      <c r="V33" s="191"/>
    </row>
    <row r="34" spans="1:22">
      <c r="A34" s="197" t="s">
        <v>635</v>
      </c>
      <c r="B34" s="200">
        <f>C7/$C$10*100</f>
        <v>33.953497751871105</v>
      </c>
      <c r="C34" s="198">
        <f>SUM(B34:B35)</f>
        <v>47.916096743194238</v>
      </c>
      <c r="D34" s="198">
        <f>B34/C34*100</f>
        <v>70.860316385628153</v>
      </c>
      <c r="N34" s="170"/>
      <c r="O34" s="171"/>
      <c r="P34" s="191"/>
      <c r="Q34" s="183"/>
      <c r="R34" s="194"/>
      <c r="S34" s="194"/>
      <c r="T34" s="183"/>
      <c r="U34" s="191"/>
      <c r="V34" s="191"/>
    </row>
    <row r="35" spans="1:22">
      <c r="A35" s="197" t="s">
        <v>636</v>
      </c>
      <c r="B35" s="200">
        <f t="shared" ref="B35:B36" si="0">C8/$C$10*100</f>
        <v>13.962598991323134</v>
      </c>
      <c r="C35" s="196"/>
      <c r="D35" s="198">
        <f>B35/C34*100</f>
        <v>29.139683614371847</v>
      </c>
      <c r="N35" s="170"/>
      <c r="O35" s="171"/>
      <c r="P35" s="191"/>
      <c r="Q35" s="183"/>
      <c r="R35" s="183"/>
      <c r="S35" s="183"/>
      <c r="T35" s="183"/>
      <c r="U35" s="191"/>
      <c r="V35" s="191"/>
    </row>
    <row r="36" spans="1:22" ht="26.25">
      <c r="A36" s="197" t="s">
        <v>615</v>
      </c>
      <c r="B36" s="200">
        <f t="shared" si="0"/>
        <v>52.083903256805762</v>
      </c>
      <c r="C36" s="196"/>
      <c r="D36" s="196"/>
      <c r="N36" s="170"/>
      <c r="O36" s="171"/>
      <c r="P36" s="191"/>
      <c r="Q36" s="183"/>
      <c r="R36" s="201"/>
      <c r="S36" s="183"/>
      <c r="T36" s="183"/>
      <c r="U36" s="191"/>
      <c r="V36" s="191"/>
    </row>
    <row r="37" spans="1:22">
      <c r="A37" s="199"/>
      <c r="B37" s="200">
        <f>SUM(B34:B36)</f>
        <v>100</v>
      </c>
      <c r="C37" s="196"/>
      <c r="D37" s="196"/>
      <c r="N37" s="170"/>
      <c r="O37" s="171"/>
      <c r="P37" s="191"/>
      <c r="Q37" s="183"/>
      <c r="R37" s="183"/>
      <c r="S37" s="183"/>
      <c r="T37" s="183"/>
      <c r="U37" s="191"/>
      <c r="V37" s="191"/>
    </row>
    <row r="38" spans="1:22">
      <c r="A38" s="10"/>
      <c r="B38" s="3"/>
      <c r="C38" s="3"/>
      <c r="N38" s="170"/>
      <c r="O38" s="171"/>
      <c r="P38" s="191"/>
      <c r="Q38" s="183"/>
      <c r="R38" s="183"/>
      <c r="S38" s="183"/>
      <c r="T38" s="183"/>
      <c r="U38" s="191"/>
      <c r="V38" s="191"/>
    </row>
    <row r="39" spans="1:22">
      <c r="A39" s="10"/>
      <c r="B39" s="3"/>
      <c r="C39" s="3"/>
      <c r="N39" s="170"/>
      <c r="O39" s="171"/>
      <c r="P39" s="191"/>
      <c r="Q39" s="191"/>
      <c r="R39" s="191"/>
      <c r="S39" s="191"/>
      <c r="T39" s="191"/>
      <c r="U39" s="191"/>
      <c r="V39" s="191"/>
    </row>
    <row r="40" spans="1:22">
      <c r="A40" s="10"/>
      <c r="B40" s="3"/>
      <c r="C40" s="3"/>
      <c r="N40" s="170"/>
      <c r="O40" s="171"/>
      <c r="P40" s="191"/>
      <c r="Q40" s="191"/>
      <c r="R40" s="191"/>
      <c r="S40" s="191"/>
      <c r="T40" s="191"/>
      <c r="U40" s="191"/>
      <c r="V40" s="191"/>
    </row>
    <row r="41" spans="1:22">
      <c r="A41" s="10"/>
      <c r="B41" s="3"/>
      <c r="C41" s="3"/>
      <c r="N41" s="170"/>
      <c r="O41" s="171"/>
      <c r="Q41" s="186"/>
      <c r="R41" s="186"/>
    </row>
    <row r="42" spans="1:22">
      <c r="A42" s="10"/>
      <c r="B42" s="3"/>
      <c r="C42" s="3"/>
      <c r="N42" s="170"/>
      <c r="O42" s="171"/>
      <c r="Q42" s="186"/>
      <c r="R42" s="186"/>
    </row>
    <row r="43" spans="1:22">
      <c r="A43" s="10"/>
      <c r="B43" s="3"/>
      <c r="C43" s="3"/>
      <c r="N43" s="170"/>
      <c r="O43" s="171"/>
      <c r="Q43" s="186"/>
      <c r="R43" s="186"/>
    </row>
    <row r="44" spans="1:22">
      <c r="A44" s="10"/>
      <c r="B44" s="3"/>
      <c r="C44" s="3"/>
      <c r="N44" s="170"/>
      <c r="O44" s="171"/>
    </row>
    <row r="45" spans="1:22">
      <c r="A45" s="10"/>
      <c r="B45" s="3"/>
      <c r="C45" s="3"/>
      <c r="N45" s="170"/>
      <c r="O45" s="171"/>
      <c r="Q45" s="195"/>
      <c r="R45" s="195"/>
    </row>
    <row r="46" spans="1:22">
      <c r="A46" s="10"/>
      <c r="B46" s="3"/>
      <c r="C46" s="3"/>
      <c r="N46" s="170"/>
      <c r="O46" s="171"/>
      <c r="Q46" s="195"/>
      <c r="R46" s="195"/>
    </row>
    <row r="47" spans="1:22">
      <c r="A47" s="10"/>
      <c r="B47" s="3"/>
      <c r="C47" s="3"/>
      <c r="N47" s="170"/>
      <c r="O47" s="171"/>
      <c r="Q47" s="195"/>
      <c r="R47" s="195"/>
    </row>
    <row r="48" spans="1:22">
      <c r="A48" s="10"/>
      <c r="B48" s="3"/>
      <c r="C48" s="3"/>
      <c r="N48" s="170"/>
      <c r="O48" s="171"/>
    </row>
    <row r="49" spans="1:18">
      <c r="A49" s="10"/>
      <c r="B49" s="3"/>
      <c r="C49" s="3"/>
      <c r="N49" s="170"/>
      <c r="O49" s="171"/>
      <c r="Q49" s="195"/>
    </row>
    <row r="50" spans="1:18">
      <c r="A50" s="10"/>
      <c r="B50" s="3"/>
      <c r="C50" s="3"/>
      <c r="N50" s="170"/>
      <c r="O50" s="171"/>
      <c r="Q50" s="188"/>
      <c r="R50" s="58"/>
    </row>
    <row r="51" spans="1:18">
      <c r="A51" s="10"/>
      <c r="B51" s="3"/>
      <c r="C51" s="3"/>
      <c r="N51" s="170"/>
      <c r="O51" s="171"/>
      <c r="Q51" s="188"/>
      <c r="R51" s="58"/>
    </row>
    <row r="52" spans="1:18">
      <c r="A52" s="10"/>
      <c r="B52" s="3"/>
      <c r="C52" s="3"/>
      <c r="N52" s="170"/>
      <c r="O52" s="171"/>
      <c r="Q52" s="182"/>
      <c r="R52" s="58"/>
    </row>
    <row r="53" spans="1:18">
      <c r="N53" s="170"/>
      <c r="O53" s="171"/>
      <c r="Q53" s="182"/>
      <c r="R53" s="58"/>
    </row>
    <row r="54" spans="1:18">
      <c r="N54" s="170"/>
      <c r="O54" s="171"/>
      <c r="Q54" s="182"/>
      <c r="R54" s="58"/>
    </row>
    <row r="55" spans="1:18">
      <c r="N55" s="170"/>
      <c r="O55" s="171"/>
    </row>
    <row r="56" spans="1:18">
      <c r="N56" s="170"/>
      <c r="O56" s="171"/>
    </row>
    <row r="57" spans="1:18">
      <c r="N57" s="170"/>
      <c r="O57" s="171"/>
    </row>
    <row r="58" spans="1:18">
      <c r="N58" s="170"/>
      <c r="O58" s="171"/>
    </row>
    <row r="59" spans="1:18">
      <c r="N59" s="170"/>
      <c r="O59" s="171"/>
    </row>
    <row r="60" spans="1:18">
      <c r="N60" s="170"/>
      <c r="O60" s="171"/>
    </row>
    <row r="61" spans="1:18">
      <c r="N61" s="170"/>
      <c r="O61" s="171"/>
    </row>
    <row r="62" spans="1:18">
      <c r="N62" s="170"/>
      <c r="O62" s="171"/>
    </row>
    <row r="63" spans="1:18">
      <c r="N63" s="170"/>
      <c r="O63" s="171"/>
    </row>
    <row r="64" spans="1:18">
      <c r="N64" s="170"/>
      <c r="O64" s="171"/>
    </row>
    <row r="65" spans="14:15">
      <c r="N65" s="170"/>
      <c r="O65" s="171"/>
    </row>
    <row r="66" spans="14:15">
      <c r="N66" s="170"/>
      <c r="O66" s="171"/>
    </row>
    <row r="67" spans="14:15">
      <c r="N67" s="170"/>
      <c r="O67" s="171"/>
    </row>
    <row r="68" spans="14:15">
      <c r="N68" s="170"/>
      <c r="O68" s="171"/>
    </row>
    <row r="69" spans="14:15">
      <c r="N69" s="170"/>
      <c r="O69" s="171"/>
    </row>
    <row r="70" spans="14:15">
      <c r="N70" s="170"/>
      <c r="O70" s="171"/>
    </row>
    <row r="71" spans="14:15">
      <c r="N71" s="170"/>
      <c r="O71" s="171"/>
    </row>
    <row r="72" spans="14:15">
      <c r="N72" s="170"/>
      <c r="O72" s="171"/>
    </row>
    <row r="73" spans="14:15">
      <c r="N73" s="170"/>
      <c r="O73" s="171"/>
    </row>
    <row r="74" spans="14:15">
      <c r="N74" s="170"/>
      <c r="O74" s="171"/>
    </row>
    <row r="75" spans="14:15">
      <c r="N75" s="170"/>
      <c r="O75" s="171"/>
    </row>
    <row r="76" spans="14:15">
      <c r="N76" s="170"/>
      <c r="O76" s="171"/>
    </row>
    <row r="77" spans="14:15">
      <c r="N77" s="170"/>
      <c r="O77" s="171"/>
    </row>
    <row r="78" spans="14:15">
      <c r="N78" s="170"/>
      <c r="O78" s="171"/>
    </row>
    <row r="79" spans="14:15">
      <c r="N79" s="170"/>
      <c r="O79" s="171"/>
    </row>
    <row r="80" spans="14:15">
      <c r="N80" s="170"/>
      <c r="O80" s="171"/>
    </row>
    <row r="81" spans="14:15">
      <c r="N81" s="170"/>
      <c r="O81" s="171"/>
    </row>
    <row r="82" spans="14:15">
      <c r="N82" s="170"/>
      <c r="O82" s="171"/>
    </row>
    <row r="83" spans="14:15">
      <c r="N83" s="170"/>
      <c r="O83" s="171"/>
    </row>
    <row r="84" spans="14:15">
      <c r="N84" s="170"/>
      <c r="O84" s="171"/>
    </row>
    <row r="85" spans="14:15">
      <c r="N85" s="170"/>
      <c r="O85" s="171"/>
    </row>
    <row r="86" spans="14:15">
      <c r="N86" s="170"/>
      <c r="O86" s="171"/>
    </row>
    <row r="87" spans="14:15">
      <c r="N87" s="170"/>
      <c r="O87" s="171"/>
    </row>
    <row r="88" spans="14:15">
      <c r="N88" s="170"/>
      <c r="O88" s="171"/>
    </row>
    <row r="89" spans="14:15">
      <c r="N89" s="170"/>
      <c r="O89" s="171"/>
    </row>
    <row r="90" spans="14:15">
      <c r="N90" s="170"/>
      <c r="O90" s="171"/>
    </row>
    <row r="91" spans="14:15">
      <c r="N91" s="170"/>
      <c r="O91" s="171"/>
    </row>
    <row r="92" spans="14:15">
      <c r="N92" s="170"/>
      <c r="O92" s="171"/>
    </row>
    <row r="93" spans="14:15">
      <c r="N93" s="170"/>
      <c r="O93" s="171"/>
    </row>
    <row r="94" spans="14:15">
      <c r="N94" s="170"/>
      <c r="O94" s="171"/>
    </row>
    <row r="95" spans="14:15">
      <c r="N95" s="170"/>
      <c r="O95" s="171"/>
    </row>
    <row r="96" spans="14:15">
      <c r="N96" s="170"/>
      <c r="O96" s="171"/>
    </row>
    <row r="97" spans="14:15">
      <c r="N97" s="170"/>
      <c r="O97" s="171"/>
    </row>
  </sheetData>
  <mergeCells count="1">
    <mergeCell ref="U2:V2"/>
  </mergeCells>
  <hyperlinks>
    <hyperlink ref="U2:V2" location="Indhold!A1" display="Tilbage til oversigt" xr:uid="{F8ECD06F-FED9-4A53-941C-5B925DDEB617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BF07-CA6F-4D4C-B079-38597DB16F24}">
  <dimension ref="A2:BJ66"/>
  <sheetViews>
    <sheetView zoomScale="70" zoomScaleNormal="70" workbookViewId="0">
      <selection activeCell="S5" sqref="S5"/>
    </sheetView>
  </sheetViews>
  <sheetFormatPr defaultColWidth="9.140625" defaultRowHeight="15"/>
  <cols>
    <col min="1" max="1" width="11.85546875" style="1" customWidth="1"/>
    <col min="2" max="3" width="11" style="1" customWidth="1"/>
    <col min="4" max="4" width="15.42578125" style="1" customWidth="1"/>
    <col min="5" max="7" width="11" style="1" customWidth="1"/>
    <col min="8" max="38" width="10" style="1" customWidth="1"/>
    <col min="39" max="39" width="9.85546875" style="1" customWidth="1"/>
    <col min="40" max="62" width="11" style="1" bestFit="1" customWidth="1"/>
    <col min="63" max="16384" width="9.140625" style="1"/>
  </cols>
  <sheetData>
    <row r="2" spans="1:62">
      <c r="A2" s="35" t="s">
        <v>63</v>
      </c>
      <c r="B2" s="35" t="s">
        <v>142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204" t="s">
        <v>78</v>
      </c>
      <c r="U2" s="204"/>
    </row>
    <row r="3" spans="1:62">
      <c r="A3" s="4"/>
    </row>
    <row r="4" spans="1:62">
      <c r="A4" s="65" t="s">
        <v>143</v>
      </c>
      <c r="B4" s="66"/>
      <c r="C4" s="66"/>
      <c r="D4" s="66"/>
      <c r="E4" s="67" t="s">
        <v>93</v>
      </c>
      <c r="F4" s="67" t="s">
        <v>627</v>
      </c>
      <c r="G4" s="67" t="s">
        <v>628</v>
      </c>
      <c r="H4" s="66"/>
      <c r="I4" s="66"/>
      <c r="J4" s="66"/>
      <c r="M4" s="65" t="s">
        <v>144</v>
      </c>
      <c r="N4" s="4"/>
      <c r="Q4" s="67" t="s">
        <v>93</v>
      </c>
      <c r="R4" s="1" t="s">
        <v>637</v>
      </c>
      <c r="U4" s="1" t="s">
        <v>638</v>
      </c>
    </row>
    <row r="5" spans="1:62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BJ5" s="5"/>
    </row>
    <row r="6" spans="1:62">
      <c r="A6" s="185" t="s">
        <v>624</v>
      </c>
      <c r="B6" s="190" t="s">
        <v>625</v>
      </c>
      <c r="C6" s="185" t="s">
        <v>626</v>
      </c>
      <c r="D6" s="180" t="s">
        <v>140</v>
      </c>
      <c r="E6" s="5"/>
      <c r="F6" s="5"/>
      <c r="G6" s="5"/>
      <c r="H6" s="5"/>
      <c r="I6" s="5"/>
      <c r="J6" s="5"/>
      <c r="K6" s="5"/>
      <c r="L6" s="5"/>
      <c r="AM6" s="5"/>
      <c r="AN6" s="5"/>
    </row>
    <row r="7" spans="1:62">
      <c r="A7" s="193" t="s">
        <v>133</v>
      </c>
      <c r="B7" s="191">
        <v>1196234</v>
      </c>
      <c r="C7" s="193">
        <v>4790748</v>
      </c>
      <c r="D7" s="181">
        <f>B7/C7*100</f>
        <v>24.969670706954322</v>
      </c>
      <c r="E7" s="5"/>
      <c r="F7" s="5"/>
      <c r="G7" s="5"/>
      <c r="H7" s="5"/>
      <c r="I7" s="5"/>
      <c r="J7" s="5"/>
      <c r="K7" s="5"/>
      <c r="L7" s="5"/>
      <c r="M7" s="157" t="s">
        <v>141</v>
      </c>
      <c r="N7" s="12"/>
      <c r="O7" s="12"/>
      <c r="P7" s="3" t="s">
        <v>95</v>
      </c>
    </row>
    <row r="8" spans="1:62">
      <c r="A8" s="193" t="s">
        <v>135</v>
      </c>
      <c r="B8" s="191">
        <v>535635</v>
      </c>
      <c r="C8" s="193">
        <v>2218323</v>
      </c>
      <c r="D8" s="181">
        <f t="shared" ref="D8:D28" si="0">B8/C8*100</f>
        <v>24.145942678320516</v>
      </c>
      <c r="E8" s="5"/>
      <c r="F8" s="5"/>
      <c r="G8" s="5"/>
      <c r="H8" s="5"/>
      <c r="I8" s="5"/>
      <c r="J8" s="5"/>
      <c r="K8" s="5"/>
      <c r="L8" s="5"/>
      <c r="M8" s="10"/>
      <c r="N8" s="3"/>
      <c r="O8" s="3"/>
      <c r="P8" s="167"/>
    </row>
    <row r="9" spans="1:62">
      <c r="A9" s="193" t="s">
        <v>123</v>
      </c>
      <c r="B9" s="191">
        <v>178697</v>
      </c>
      <c r="C9" s="193">
        <v>773373</v>
      </c>
      <c r="D9" s="181">
        <f t="shared" si="0"/>
        <v>23.10618550169194</v>
      </c>
      <c r="E9" s="5"/>
      <c r="F9" s="5"/>
      <c r="G9" s="5"/>
      <c r="H9" s="5"/>
      <c r="I9" s="5"/>
      <c r="J9" s="5"/>
      <c r="K9" s="5"/>
      <c r="L9" s="5"/>
      <c r="M9" s="157"/>
      <c r="N9" s="167"/>
      <c r="O9" s="167"/>
      <c r="P9" s="167"/>
    </row>
    <row r="10" spans="1:62">
      <c r="A10" s="193" t="s">
        <v>138</v>
      </c>
      <c r="B10" s="191">
        <v>540149</v>
      </c>
      <c r="C10" s="193">
        <v>2349224</v>
      </c>
      <c r="D10" s="181">
        <f t="shared" si="0"/>
        <v>22.992656298420243</v>
      </c>
      <c r="E10" s="5"/>
      <c r="F10" s="5"/>
      <c r="G10" s="5"/>
      <c r="H10" s="5"/>
      <c r="I10" s="5"/>
      <c r="J10" s="5"/>
      <c r="K10" s="5"/>
      <c r="L10" s="5"/>
      <c r="M10" s="157"/>
      <c r="N10" s="167" t="s">
        <v>629</v>
      </c>
      <c r="O10" s="167" t="s">
        <v>630</v>
      </c>
      <c r="P10" s="167" t="s">
        <v>140</v>
      </c>
    </row>
    <row r="11" spans="1:62">
      <c r="A11" s="193" t="s">
        <v>136</v>
      </c>
      <c r="B11" s="191">
        <v>102200.8</v>
      </c>
      <c r="C11" s="193">
        <v>450505.7</v>
      </c>
      <c r="D11" s="181">
        <f t="shared" si="0"/>
        <v>22.685795096488235</v>
      </c>
      <c r="E11" s="5"/>
      <c r="F11" s="5"/>
      <c r="G11" s="5"/>
      <c r="H11" s="5"/>
      <c r="I11" s="5"/>
      <c r="J11" s="5"/>
      <c r="K11" s="5"/>
      <c r="L11" s="5"/>
      <c r="M11" s="157">
        <v>1995</v>
      </c>
      <c r="N11" s="161">
        <v>60.185652410978655</v>
      </c>
      <c r="O11" s="161">
        <v>51.819963789881541</v>
      </c>
      <c r="P11" s="161">
        <v>24.052106981011747</v>
      </c>
    </row>
    <row r="12" spans="1:62">
      <c r="A12" s="193" t="s">
        <v>134</v>
      </c>
      <c r="B12" s="191">
        <v>797641</v>
      </c>
      <c r="C12" s="193">
        <v>3535612</v>
      </c>
      <c r="D12" s="181">
        <f t="shared" si="0"/>
        <v>22.560196084864515</v>
      </c>
      <c r="E12" s="5"/>
      <c r="F12" s="5"/>
      <c r="G12" s="5"/>
      <c r="H12" s="5"/>
      <c r="I12" s="5"/>
      <c r="J12" s="5"/>
      <c r="K12" s="5"/>
      <c r="L12" s="5"/>
      <c r="M12" s="157">
        <v>1996</v>
      </c>
      <c r="N12" s="161">
        <v>63.178493307466333</v>
      </c>
      <c r="O12" s="161">
        <v>54.517430536645591</v>
      </c>
      <c r="P12" s="161">
        <v>24.105442527003081</v>
      </c>
    </row>
    <row r="13" spans="1:62">
      <c r="A13" s="193" t="s">
        <v>137</v>
      </c>
      <c r="B13" s="191">
        <v>51479</v>
      </c>
      <c r="C13" s="193">
        <v>233555</v>
      </c>
      <c r="D13" s="181">
        <f t="shared" si="0"/>
        <v>22.041489156729678</v>
      </c>
      <c r="E13" s="5"/>
      <c r="F13" s="5"/>
      <c r="G13" s="5"/>
      <c r="H13" s="5"/>
      <c r="I13" s="5"/>
      <c r="J13" s="5"/>
      <c r="K13" s="5"/>
      <c r="L13" s="5"/>
      <c r="M13" s="157">
        <v>1997</v>
      </c>
      <c r="N13" s="161">
        <v>66.552487220863782</v>
      </c>
      <c r="O13" s="161">
        <v>56.318166795196653</v>
      </c>
      <c r="P13" s="161">
        <v>23.639223857000392</v>
      </c>
    </row>
    <row r="14" spans="1:62">
      <c r="A14" s="193" t="s">
        <v>127</v>
      </c>
      <c r="B14" s="191">
        <v>638875</v>
      </c>
      <c r="C14" s="193">
        <v>3386000</v>
      </c>
      <c r="D14" s="181">
        <f t="shared" si="0"/>
        <v>18.868133490844656</v>
      </c>
      <c r="E14" s="5"/>
      <c r="F14" s="5"/>
      <c r="G14" s="5"/>
      <c r="H14" s="5"/>
      <c r="I14" s="5"/>
      <c r="J14" s="5"/>
      <c r="K14" s="5"/>
      <c r="L14" s="5"/>
      <c r="M14" s="157">
        <v>1998</v>
      </c>
      <c r="N14" s="161">
        <v>68.866987236251575</v>
      </c>
      <c r="O14" s="161">
        <v>59.48436957601735</v>
      </c>
      <c r="P14" s="161">
        <v>24.129080564052924</v>
      </c>
    </row>
    <row r="15" spans="1:62">
      <c r="A15" s="193" t="s">
        <v>132</v>
      </c>
      <c r="B15" s="191">
        <v>72340.600000000006</v>
      </c>
      <c r="C15" s="193">
        <v>386093.82</v>
      </c>
      <c r="D15" s="181">
        <f t="shared" si="0"/>
        <v>18.736534037245146</v>
      </c>
      <c r="E15" s="5"/>
      <c r="F15" s="5"/>
      <c r="G15" s="5"/>
      <c r="H15" s="5"/>
      <c r="I15" s="5"/>
      <c r="J15" s="5"/>
      <c r="K15" s="5"/>
      <c r="L15" s="5"/>
      <c r="M15" s="157">
        <v>1999</v>
      </c>
      <c r="N15" s="161">
        <v>72.091632344120086</v>
      </c>
      <c r="O15" s="161">
        <v>62.881094867600261</v>
      </c>
      <c r="P15" s="161">
        <v>24.365999447451955</v>
      </c>
    </row>
    <row r="16" spans="1:62">
      <c r="A16" s="193" t="s">
        <v>129</v>
      </c>
      <c r="B16" s="191">
        <v>7759303</v>
      </c>
      <c r="C16" s="193">
        <v>42072786</v>
      </c>
      <c r="D16" s="181">
        <f t="shared" si="0"/>
        <v>18.442569978608027</v>
      </c>
      <c r="E16" s="5"/>
      <c r="F16" s="5"/>
      <c r="G16" s="5"/>
      <c r="H16" s="5"/>
      <c r="I16" s="5"/>
      <c r="J16" s="5"/>
      <c r="K16" s="5"/>
      <c r="L16" s="5"/>
      <c r="M16" s="157">
        <v>2000</v>
      </c>
      <c r="N16" s="161">
        <v>77.050047527992731</v>
      </c>
      <c r="O16" s="161">
        <v>65.848370648601801</v>
      </c>
      <c r="P16" s="161">
        <v>23.873776105725174</v>
      </c>
    </row>
    <row r="17" spans="1:16">
      <c r="A17" s="193" t="s">
        <v>118</v>
      </c>
      <c r="B17" s="191">
        <v>16521.759999999998</v>
      </c>
      <c r="C17" s="193">
        <v>90201.788</v>
      </c>
      <c r="D17" s="181">
        <f t="shared" si="0"/>
        <v>18.316444015500004</v>
      </c>
      <c r="E17" s="5"/>
      <c r="F17" s="5"/>
      <c r="G17" s="5"/>
      <c r="H17" s="5"/>
      <c r="I17" s="5"/>
      <c r="J17" s="5"/>
      <c r="K17" s="5"/>
      <c r="L17" s="5"/>
      <c r="M17" s="157">
        <v>2001</v>
      </c>
      <c r="N17" s="161">
        <v>79.640657018609957</v>
      </c>
      <c r="O17" s="161">
        <v>69.348612811563953</v>
      </c>
      <c r="P17" s="161">
        <v>24.324948998414904</v>
      </c>
    </row>
    <row r="18" spans="1:16">
      <c r="A18" s="193" t="s">
        <v>116</v>
      </c>
      <c r="B18" s="191">
        <v>4689.8999999999996</v>
      </c>
      <c r="C18" s="193">
        <v>25656.9467</v>
      </c>
      <c r="D18" s="181">
        <f t="shared" si="0"/>
        <v>18.279260018106516</v>
      </c>
      <c r="E18" s="5"/>
      <c r="F18" s="5"/>
      <c r="G18" s="5"/>
      <c r="H18" s="5"/>
      <c r="I18" s="5"/>
      <c r="J18" s="5"/>
      <c r="K18" s="5"/>
      <c r="L18" s="5"/>
      <c r="M18" s="157">
        <v>2002</v>
      </c>
      <c r="N18" s="161">
        <v>81.890470187435071</v>
      </c>
      <c r="O18" s="161">
        <v>72.902692062251475</v>
      </c>
      <c r="P18" s="161">
        <v>24.869049991101001</v>
      </c>
    </row>
    <row r="19" spans="1:16">
      <c r="A19" s="193" t="s">
        <v>114</v>
      </c>
      <c r="B19" s="191">
        <v>968438</v>
      </c>
      <c r="C19" s="193">
        <v>5304386</v>
      </c>
      <c r="D19" s="181">
        <f t="shared" si="0"/>
        <v>18.257306312172606</v>
      </c>
      <c r="E19" s="5"/>
      <c r="F19" s="5"/>
      <c r="G19" s="5"/>
      <c r="H19" s="5"/>
      <c r="I19" s="5"/>
      <c r="J19" s="5"/>
      <c r="K19" s="5"/>
      <c r="L19" s="5"/>
      <c r="M19" s="157">
        <v>2003</v>
      </c>
      <c r="N19" s="161">
        <v>83.428089305011255</v>
      </c>
      <c r="O19" s="161">
        <v>74.776181142053005</v>
      </c>
      <c r="P19" s="161">
        <v>25.038019809974031</v>
      </c>
    </row>
    <row r="20" spans="1:16">
      <c r="A20" s="193" t="s">
        <v>131</v>
      </c>
      <c r="B20" s="191">
        <v>319969</v>
      </c>
      <c r="C20" s="193">
        <v>1756981.5</v>
      </c>
      <c r="D20" s="181">
        <f t="shared" si="0"/>
        <v>18.21129021563403</v>
      </c>
      <c r="E20" s="5"/>
      <c r="F20" s="5"/>
      <c r="G20" s="5"/>
      <c r="H20" s="5"/>
      <c r="I20" s="5"/>
      <c r="J20" s="5"/>
      <c r="K20" s="5"/>
      <c r="L20" s="5"/>
      <c r="M20" s="157">
        <v>2004</v>
      </c>
      <c r="N20" s="161">
        <v>87.449242019971635</v>
      </c>
      <c r="O20" s="161">
        <v>78.054423267599432</v>
      </c>
      <c r="P20" s="161">
        <v>24.933914386511031</v>
      </c>
    </row>
    <row r="21" spans="1:16">
      <c r="A21" s="193" t="s">
        <v>120</v>
      </c>
      <c r="B21" s="191">
        <v>215690</v>
      </c>
      <c r="C21" s="193">
        <v>1208248</v>
      </c>
      <c r="D21" s="181">
        <f t="shared" si="0"/>
        <v>17.851467579503545</v>
      </c>
      <c r="E21" s="5"/>
      <c r="F21" s="5"/>
      <c r="G21" s="5"/>
      <c r="H21" s="5"/>
      <c r="I21" s="5"/>
      <c r="J21" s="5"/>
      <c r="K21" s="5"/>
      <c r="L21" s="5"/>
      <c r="M21" s="157">
        <v>2005</v>
      </c>
      <c r="N21" s="161">
        <v>92.093629855360447</v>
      </c>
      <c r="O21" s="161">
        <v>80.765401252595709</v>
      </c>
      <c r="P21" s="161">
        <v>24.498796961381704</v>
      </c>
    </row>
    <row r="22" spans="1:16">
      <c r="A22" s="193" t="s">
        <v>119</v>
      </c>
      <c r="B22" s="191">
        <v>372789</v>
      </c>
      <c r="C22" s="193">
        <v>2117724</v>
      </c>
      <c r="D22" s="181">
        <f t="shared" si="0"/>
        <v>17.603285413963292</v>
      </c>
      <c r="E22" s="5"/>
      <c r="F22" s="5"/>
      <c r="G22" s="5"/>
      <c r="H22" s="5"/>
      <c r="I22" s="5"/>
      <c r="J22" s="5"/>
      <c r="K22" s="5"/>
      <c r="L22" s="5"/>
      <c r="M22" s="157">
        <v>2006</v>
      </c>
      <c r="N22" s="161">
        <v>97.684106372118933</v>
      </c>
      <c r="O22" s="161">
        <v>84.635643477917441</v>
      </c>
      <c r="P22" s="161">
        <v>24.20351194226814</v>
      </c>
    </row>
    <row r="23" spans="1:16">
      <c r="A23" s="193" t="s">
        <v>125</v>
      </c>
      <c r="B23" s="191">
        <v>7837.26</v>
      </c>
      <c r="C23" s="193">
        <v>45947.563199999997</v>
      </c>
      <c r="D23" s="181">
        <f t="shared" si="0"/>
        <v>17.056965493221195</v>
      </c>
      <c r="E23" s="5"/>
      <c r="F23" s="5"/>
      <c r="G23" s="5"/>
      <c r="H23" s="5"/>
      <c r="I23" s="5"/>
      <c r="J23" s="5"/>
      <c r="K23" s="5"/>
      <c r="L23" s="5"/>
      <c r="M23" s="157">
        <v>2007</v>
      </c>
      <c r="N23" s="161">
        <v>100.96983816094249</v>
      </c>
      <c r="O23" s="161">
        <v>87.968554152003506</v>
      </c>
      <c r="P23" s="161">
        <v>24.337994473342938</v>
      </c>
    </row>
    <row r="24" spans="1:16">
      <c r="A24" s="193" t="s">
        <v>128</v>
      </c>
      <c r="B24" s="191">
        <v>34036.589999999997</v>
      </c>
      <c r="C24" s="193">
        <v>201605.701</v>
      </c>
      <c r="D24" s="181">
        <f t="shared" si="0"/>
        <v>16.882751743215831</v>
      </c>
      <c r="E24" s="5"/>
      <c r="F24" s="5"/>
      <c r="G24" s="5"/>
      <c r="H24" s="5"/>
      <c r="I24" s="5"/>
      <c r="J24" s="5"/>
      <c r="K24" s="5"/>
      <c r="L24" s="5"/>
      <c r="M24" s="157">
        <v>2008</v>
      </c>
      <c r="N24" s="161">
        <v>104.60629576057272</v>
      </c>
      <c r="O24" s="161">
        <v>93.993527077560742</v>
      </c>
      <c r="P24" s="161">
        <v>25.100889828861984</v>
      </c>
    </row>
    <row r="25" spans="1:16">
      <c r="A25" s="193" t="s">
        <v>111</v>
      </c>
      <c r="B25" s="191">
        <v>4853.28</v>
      </c>
      <c r="C25" s="193">
        <v>29523.664000000001</v>
      </c>
      <c r="D25" s="181">
        <f t="shared" si="0"/>
        <v>16.438610058697321</v>
      </c>
      <c r="E25" s="5"/>
      <c r="F25" s="5"/>
      <c r="G25" s="5"/>
      <c r="H25" s="5"/>
      <c r="I25" s="5"/>
      <c r="J25" s="5"/>
      <c r="K25" s="5"/>
      <c r="L25" s="5"/>
      <c r="M25" s="157">
        <v>2009</v>
      </c>
      <c r="N25" s="161">
        <v>100</v>
      </c>
      <c r="O25" s="161">
        <v>100</v>
      </c>
      <c r="P25" s="161">
        <v>27.935020494813728</v>
      </c>
    </row>
    <row r="26" spans="1:16">
      <c r="A26" s="193" t="s">
        <v>126</v>
      </c>
      <c r="B26" s="191">
        <v>9457.98</v>
      </c>
      <c r="C26" s="193">
        <v>58869.220999999998</v>
      </c>
      <c r="D26" s="181">
        <f t="shared" si="0"/>
        <v>16.066086554805949</v>
      </c>
      <c r="E26" s="5"/>
      <c r="F26" s="5"/>
      <c r="G26" s="5"/>
      <c r="H26" s="5"/>
      <c r="I26" s="5"/>
      <c r="J26" s="5"/>
      <c r="K26" s="5"/>
      <c r="L26" s="5"/>
      <c r="M26" s="157">
        <v>2010</v>
      </c>
      <c r="N26" s="161">
        <v>105.1553790829217</v>
      </c>
      <c r="O26" s="161">
        <v>103.01279826058398</v>
      </c>
      <c r="P26" s="161">
        <v>27.365833833077662</v>
      </c>
    </row>
    <row r="27" spans="1:16">
      <c r="A27" s="193" t="s">
        <v>108</v>
      </c>
      <c r="B27" s="191">
        <v>6918.17</v>
      </c>
      <c r="C27" s="193">
        <v>45113.8341</v>
      </c>
      <c r="D27" s="181">
        <f t="shared" si="0"/>
        <v>15.33491918391392</v>
      </c>
      <c r="E27" s="5"/>
      <c r="F27" s="5"/>
      <c r="G27" s="5"/>
      <c r="H27" s="5"/>
      <c r="I27" s="5"/>
      <c r="J27" s="5"/>
      <c r="K27" s="5"/>
      <c r="L27" s="5"/>
      <c r="M27" s="157">
        <v>2011</v>
      </c>
      <c r="N27" s="161">
        <v>107.24161698534907</v>
      </c>
      <c r="O27" s="161">
        <v>101.9807475248451</v>
      </c>
      <c r="P27" s="161">
        <v>26.564633696004126</v>
      </c>
    </row>
    <row r="28" spans="1:16">
      <c r="A28" s="193" t="s">
        <v>106</v>
      </c>
      <c r="B28" s="191">
        <v>35647.29</v>
      </c>
      <c r="C28" s="193">
        <v>318459.63</v>
      </c>
      <c r="D28" s="181">
        <f t="shared" si="0"/>
        <v>11.193660559110743</v>
      </c>
      <c r="E28" s="5"/>
      <c r="F28" s="5"/>
      <c r="G28" s="5"/>
      <c r="H28" s="5"/>
      <c r="I28" s="5"/>
      <c r="J28" s="5"/>
      <c r="K28" s="5"/>
      <c r="L28" s="5"/>
      <c r="M28" s="157">
        <v>2012</v>
      </c>
      <c r="N28" s="161">
        <v>110.03743591560051</v>
      </c>
      <c r="O28" s="161">
        <v>104.27246139423507</v>
      </c>
      <c r="P28" s="161">
        <v>26.471476019550376</v>
      </c>
    </row>
    <row r="29" spans="1:16">
      <c r="A29" s="192" t="s">
        <v>121</v>
      </c>
      <c r="B29" s="174">
        <v>351682</v>
      </c>
      <c r="C29" s="192">
        <v>0</v>
      </c>
      <c r="D29" s="189"/>
      <c r="E29" s="5"/>
      <c r="F29" s="5"/>
      <c r="G29" s="5"/>
      <c r="H29" s="5"/>
      <c r="I29" s="5"/>
      <c r="J29" s="5"/>
      <c r="K29" s="5"/>
      <c r="L29" s="5"/>
      <c r="M29" s="157">
        <v>2013</v>
      </c>
      <c r="N29" s="161">
        <v>112.05091563244167</v>
      </c>
      <c r="O29" s="161">
        <v>104.31943893024251</v>
      </c>
      <c r="P29" s="161">
        <v>26.007513174484643</v>
      </c>
    </row>
    <row r="30" spans="1:16">
      <c r="A30" s="1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57">
        <v>2014</v>
      </c>
      <c r="N30" s="161">
        <v>115.04067896800672</v>
      </c>
      <c r="O30" s="161">
        <v>106.18918643637973</v>
      </c>
      <c r="P30" s="161">
        <v>25.78563622918838</v>
      </c>
    </row>
    <row r="31" spans="1:16">
      <c r="A31" s="1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57">
        <v>2015</v>
      </c>
      <c r="N31" s="161">
        <v>118.24546509784611</v>
      </c>
      <c r="O31" s="161">
        <v>107.80804064180461</v>
      </c>
      <c r="P31" s="161">
        <v>25.46922050957691</v>
      </c>
    </row>
    <row r="32" spans="1:16">
      <c r="A32" s="1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57">
        <v>2016</v>
      </c>
      <c r="N32" s="161">
        <v>121.95363567369259</v>
      </c>
      <c r="O32" s="161">
        <v>108.96086106081928</v>
      </c>
      <c r="P32" s="161">
        <v>24.95886137425865</v>
      </c>
    </row>
    <row r="33" spans="1:16">
      <c r="A33" s="1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57">
        <v>2017</v>
      </c>
      <c r="N33" s="161">
        <v>126.47422426592914</v>
      </c>
      <c r="O33" s="161">
        <v>111.33987831570984</v>
      </c>
      <c r="P33" s="161">
        <v>24.592218696670027</v>
      </c>
    </row>
    <row r="34" spans="1:16">
      <c r="A34" s="1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57">
        <v>2018</v>
      </c>
      <c r="N34" s="161">
        <v>128.81177695464314</v>
      </c>
      <c r="O34" s="161"/>
      <c r="P34" s="145"/>
    </row>
    <row r="35" spans="1:16">
      <c r="A35" s="1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6">
      <c r="A36" s="1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6">
      <c r="A37" s="1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6">
      <c r="A38" s="1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6">
      <c r="A39" s="1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6">
      <c r="A40" s="1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6">
      <c r="A41" s="1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6">
      <c r="A42" s="1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6">
      <c r="A43" s="1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6">
      <c r="A44" s="13"/>
      <c r="C44" s="5"/>
      <c r="D44" s="5"/>
      <c r="E44" s="5"/>
      <c r="F44" s="5"/>
      <c r="H44" s="5"/>
      <c r="I44" s="5"/>
      <c r="J44" s="5"/>
      <c r="K44" s="5"/>
      <c r="L44" s="5"/>
      <c r="M44" s="5"/>
    </row>
    <row r="45" spans="1:16">
      <c r="A45" s="13"/>
      <c r="C45" s="5"/>
      <c r="D45" s="5"/>
      <c r="E45" s="5"/>
      <c r="F45" s="5"/>
      <c r="H45" s="5"/>
      <c r="I45" s="5"/>
      <c r="J45" s="5"/>
      <c r="K45" s="5"/>
      <c r="L45" s="5"/>
      <c r="M45" s="5"/>
    </row>
    <row r="46" spans="1:16">
      <c r="A46" s="13"/>
      <c r="C46" s="5"/>
      <c r="D46" s="5"/>
      <c r="E46" s="5"/>
      <c r="F46" s="5"/>
      <c r="H46" s="5"/>
      <c r="I46" s="5"/>
      <c r="J46" s="5"/>
      <c r="K46" s="5"/>
      <c r="L46" s="5"/>
      <c r="M46" s="5"/>
    </row>
    <row r="47" spans="1:16">
      <c r="A47" s="13"/>
      <c r="C47" s="5"/>
      <c r="D47" s="5"/>
      <c r="E47" s="5"/>
      <c r="F47" s="5"/>
      <c r="H47" s="5"/>
      <c r="I47" s="5"/>
      <c r="J47" s="5"/>
      <c r="K47" s="5"/>
      <c r="L47" s="5"/>
      <c r="M47" s="5"/>
    </row>
    <row r="48" spans="1:16">
      <c r="A48" s="13"/>
      <c r="C48" s="5"/>
      <c r="D48" s="5"/>
      <c r="E48" s="5"/>
      <c r="F48" s="5"/>
      <c r="H48" s="5"/>
      <c r="I48" s="5"/>
      <c r="J48" s="5"/>
      <c r="K48" s="5"/>
      <c r="L48" s="5"/>
      <c r="M48" s="5"/>
    </row>
    <row r="49" spans="1:13">
      <c r="A49" s="13"/>
      <c r="C49" s="5"/>
      <c r="D49" s="5"/>
      <c r="E49" s="5"/>
      <c r="F49" s="5"/>
      <c r="H49" s="5"/>
      <c r="I49" s="5"/>
      <c r="J49" s="5"/>
      <c r="K49" s="5"/>
      <c r="L49" s="5"/>
      <c r="M49" s="5"/>
    </row>
    <row r="50" spans="1:13">
      <c r="A50" s="13"/>
      <c r="C50" s="5"/>
      <c r="D50" s="5"/>
      <c r="E50" s="5"/>
      <c r="F50" s="5"/>
      <c r="H50" s="5"/>
      <c r="I50" s="5"/>
      <c r="J50" s="5"/>
      <c r="K50" s="5"/>
      <c r="L50" s="5"/>
      <c r="M50" s="5"/>
    </row>
    <row r="51" spans="1:13">
      <c r="A51" s="13"/>
      <c r="C51" s="5"/>
      <c r="D51" s="5"/>
      <c r="E51" s="5"/>
      <c r="F51" s="5"/>
      <c r="H51" s="5"/>
      <c r="I51" s="5"/>
      <c r="J51" s="5"/>
      <c r="K51" s="5"/>
      <c r="L51" s="5"/>
      <c r="M51" s="5"/>
    </row>
    <row r="52" spans="1:13">
      <c r="A52" s="13"/>
      <c r="C52" s="5"/>
      <c r="D52" s="5"/>
      <c r="E52" s="5"/>
      <c r="F52" s="5"/>
      <c r="H52" s="5"/>
      <c r="I52" s="5"/>
      <c r="J52" s="5"/>
      <c r="K52" s="5"/>
      <c r="L52" s="5"/>
      <c r="M52" s="5"/>
    </row>
    <row r="53" spans="1:13">
      <c r="A53" s="13"/>
      <c r="C53" s="5"/>
      <c r="D53" s="5"/>
      <c r="E53" s="5"/>
      <c r="F53" s="5"/>
      <c r="H53" s="5"/>
      <c r="I53" s="5"/>
      <c r="J53" s="5"/>
      <c r="K53" s="5"/>
      <c r="L53" s="5"/>
      <c r="M53" s="5"/>
    </row>
    <row r="54" spans="1:13">
      <c r="A54" s="13"/>
      <c r="C54" s="5"/>
      <c r="D54" s="5"/>
      <c r="E54" s="5"/>
      <c r="F54" s="5"/>
      <c r="H54" s="5"/>
      <c r="I54" s="5"/>
      <c r="J54" s="5"/>
      <c r="K54" s="5"/>
      <c r="L54" s="5"/>
      <c r="M54" s="5"/>
    </row>
    <row r="55" spans="1:13">
      <c r="A55" s="13"/>
      <c r="C55" s="5"/>
      <c r="D55" s="5"/>
      <c r="E55" s="5"/>
      <c r="F55" s="5"/>
      <c r="H55" s="5"/>
      <c r="I55" s="5"/>
      <c r="J55" s="5"/>
      <c r="K55" s="5"/>
      <c r="L55" s="5"/>
      <c r="M55" s="5"/>
    </row>
    <row r="56" spans="1:13">
      <c r="A56" s="13"/>
      <c r="C56" s="5"/>
      <c r="D56" s="5"/>
      <c r="E56" s="5"/>
      <c r="F56" s="5"/>
      <c r="H56" s="5"/>
      <c r="I56" s="5"/>
      <c r="J56" s="5"/>
      <c r="K56" s="5"/>
      <c r="L56" s="5"/>
      <c r="M56" s="5"/>
    </row>
    <row r="57" spans="1:13">
      <c r="A57" s="13"/>
      <c r="C57" s="5"/>
      <c r="D57" s="5"/>
      <c r="E57" s="5"/>
      <c r="F57" s="5"/>
      <c r="H57" s="5"/>
      <c r="I57" s="5"/>
      <c r="J57" s="5"/>
      <c r="K57" s="5"/>
      <c r="L57" s="5"/>
      <c r="M57" s="5"/>
    </row>
    <row r="58" spans="1:13">
      <c r="A58" s="13"/>
      <c r="C58" s="5"/>
      <c r="D58" s="5"/>
      <c r="E58" s="5"/>
      <c r="F58" s="5"/>
      <c r="H58" s="5"/>
      <c r="I58" s="5"/>
      <c r="J58" s="5"/>
      <c r="K58" s="5"/>
      <c r="L58" s="5"/>
      <c r="M58" s="5"/>
    </row>
    <row r="59" spans="1:13">
      <c r="A59" s="13"/>
      <c r="C59" s="5"/>
      <c r="D59" s="5"/>
      <c r="E59" s="5"/>
      <c r="F59" s="5"/>
      <c r="H59" s="5"/>
      <c r="I59" s="5"/>
      <c r="J59" s="5"/>
      <c r="K59" s="5"/>
      <c r="L59" s="5"/>
      <c r="M59" s="5"/>
    </row>
    <row r="60" spans="1:13">
      <c r="A60" s="13"/>
      <c r="C60" s="5"/>
      <c r="D60" s="5"/>
      <c r="E60" s="5"/>
      <c r="F60" s="5"/>
      <c r="H60" s="5"/>
      <c r="I60" s="5"/>
      <c r="J60" s="5"/>
      <c r="K60" s="5"/>
      <c r="L60" s="5"/>
      <c r="M60" s="5"/>
    </row>
    <row r="61" spans="1:13">
      <c r="A61" s="13"/>
      <c r="C61" s="5"/>
      <c r="D61" s="5"/>
      <c r="E61" s="5"/>
      <c r="F61" s="5"/>
      <c r="H61" s="5"/>
      <c r="I61" s="5"/>
      <c r="J61" s="5"/>
      <c r="K61" s="5"/>
      <c r="L61" s="5"/>
      <c r="M61" s="5"/>
    </row>
    <row r="62" spans="1:13">
      <c r="A62" s="13"/>
      <c r="C62" s="5"/>
      <c r="D62" s="5"/>
      <c r="E62" s="5"/>
      <c r="F62" s="5"/>
      <c r="H62" s="5"/>
      <c r="I62" s="5"/>
      <c r="J62" s="5"/>
      <c r="K62" s="5"/>
      <c r="L62" s="5"/>
      <c r="M62" s="5"/>
    </row>
    <row r="63" spans="1:13">
      <c r="A63" s="13"/>
      <c r="C63" s="5"/>
      <c r="D63" s="5"/>
      <c r="E63" s="5"/>
      <c r="F63" s="5"/>
      <c r="H63" s="5"/>
      <c r="I63" s="5"/>
      <c r="J63" s="5"/>
      <c r="K63" s="5"/>
      <c r="L63" s="5"/>
      <c r="M63" s="5"/>
    </row>
    <row r="64" spans="1:13">
      <c r="A64" s="13"/>
      <c r="C64" s="5"/>
      <c r="D64" s="5"/>
      <c r="E64" s="5"/>
      <c r="F64" s="5"/>
      <c r="H64" s="5"/>
      <c r="I64" s="5"/>
      <c r="J64" s="5"/>
      <c r="K64" s="5"/>
      <c r="L64" s="5"/>
      <c r="M64" s="5"/>
    </row>
    <row r="65" spans="1:13">
      <c r="A65" s="13"/>
      <c r="C65" s="5"/>
      <c r="D65" s="5"/>
      <c r="E65" s="5"/>
      <c r="F65" s="5"/>
      <c r="H65" s="5"/>
      <c r="I65" s="5"/>
      <c r="J65" s="5"/>
      <c r="K65" s="5"/>
      <c r="L65" s="5"/>
      <c r="M65" s="5"/>
    </row>
    <row r="66" spans="1:13">
      <c r="A66" s="13"/>
      <c r="C66" s="5"/>
      <c r="D66" s="5"/>
      <c r="E66" s="5"/>
      <c r="F66" s="5"/>
      <c r="H66" s="5"/>
      <c r="I66" s="5"/>
      <c r="J66" s="5"/>
      <c r="K66" s="5"/>
      <c r="L66" s="5"/>
      <c r="M66" s="5"/>
    </row>
  </sheetData>
  <mergeCells count="1">
    <mergeCell ref="T2:U2"/>
  </mergeCells>
  <hyperlinks>
    <hyperlink ref="T2:U2" location="Indhold!A1" display="Tilbage til oversigt" xr:uid="{320D50F6-A0F4-4D6C-8934-96FF9A9F70C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AEB5-FA04-4167-84D4-07BD14A95394}">
  <dimension ref="A2:U72"/>
  <sheetViews>
    <sheetView workbookViewId="0">
      <selection activeCell="T2" sqref="T2:U2"/>
    </sheetView>
  </sheetViews>
  <sheetFormatPr defaultRowHeight="15"/>
  <cols>
    <col min="1" max="1" width="38.42578125" style="10" bestFit="1" customWidth="1"/>
    <col min="7" max="7" width="9.42578125" customWidth="1"/>
  </cols>
  <sheetData>
    <row r="2" spans="1:21">
      <c r="A2" s="33" t="s">
        <v>62</v>
      </c>
      <c r="B2" s="33" t="s">
        <v>308</v>
      </c>
      <c r="C2" s="31"/>
      <c r="D2" s="31"/>
      <c r="E2" s="31"/>
      <c r="F2" s="31"/>
      <c r="G2" s="31"/>
      <c r="H2" s="31"/>
      <c r="I2" s="31"/>
      <c r="J2" s="31" t="s">
        <v>309</v>
      </c>
      <c r="K2" s="31"/>
      <c r="L2" s="31"/>
      <c r="M2" s="31"/>
      <c r="N2" s="31"/>
      <c r="O2" s="31"/>
      <c r="P2" s="31"/>
      <c r="Q2" s="31"/>
      <c r="R2" s="31"/>
      <c r="S2" s="31"/>
      <c r="T2" s="204" t="s">
        <v>78</v>
      </c>
      <c r="U2" s="204"/>
    </row>
    <row r="4" spans="1:21">
      <c r="A4" s="71"/>
      <c r="B4" s="71" t="s">
        <v>310</v>
      </c>
      <c r="C4" s="71" t="s">
        <v>311</v>
      </c>
      <c r="D4" s="71" t="s">
        <v>312</v>
      </c>
      <c r="E4" s="71" t="s">
        <v>313</v>
      </c>
      <c r="F4" s="71" t="s">
        <v>314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>
      <c r="A5" s="132" t="s">
        <v>315</v>
      </c>
      <c r="B5" s="51">
        <v>49.433452231992099</v>
      </c>
      <c r="C5" s="51">
        <v>237.25978748327819</v>
      </c>
      <c r="D5" s="51">
        <v>826.08066364186675</v>
      </c>
      <c r="E5" s="51">
        <v>419.01236292278134</v>
      </c>
      <c r="F5" s="51">
        <v>309.32888113686471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1"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>
      <c r="A7" s="71"/>
      <c r="B7" s="71" t="s">
        <v>316</v>
      </c>
      <c r="C7" s="71" t="s">
        <v>317</v>
      </c>
      <c r="D7" s="71" t="s">
        <v>318</v>
      </c>
      <c r="E7" s="71" t="s">
        <v>319</v>
      </c>
      <c r="F7" s="71" t="s">
        <v>320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1:21">
      <c r="A8" s="132" t="s">
        <v>321</v>
      </c>
      <c r="B8" s="51">
        <v>23.194520508500272</v>
      </c>
      <c r="C8" s="51">
        <v>117.79973057846287</v>
      </c>
      <c r="D8" s="51">
        <v>500.78279005397042</v>
      </c>
      <c r="E8" s="51">
        <v>713.63308727038327</v>
      </c>
      <c r="F8" s="51">
        <v>357.45724810311873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 spans="1:2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1">
      <c r="A10" s="71"/>
      <c r="B10" s="71" t="s">
        <v>314</v>
      </c>
      <c r="C10" s="71" t="s">
        <v>313</v>
      </c>
      <c r="D10" s="71" t="s">
        <v>312</v>
      </c>
      <c r="E10" s="71" t="s">
        <v>311</v>
      </c>
      <c r="F10" s="71" t="s">
        <v>310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1">
      <c r="A11" s="132" t="s">
        <v>315</v>
      </c>
      <c r="B11" s="8">
        <f>F5/SUM($B5:$F5)*100</f>
        <v>16.80116974600287</v>
      </c>
      <c r="C11" s="8">
        <f>E5/SUM($B5:$F5)*100</f>
        <v>22.758617977299561</v>
      </c>
      <c r="D11" s="8">
        <f>D5/SUM($B5:$F5)*100</f>
        <v>44.868495313881766</v>
      </c>
      <c r="E11" s="8">
        <f>C5/SUM($B5:$F5)*100</f>
        <v>12.886743548667813</v>
      </c>
      <c r="F11" s="8">
        <f>B5/SUM($B5:$F5)*100</f>
        <v>2.6849734141479846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1:21">
      <c r="A12" s="132"/>
      <c r="B12" s="71"/>
      <c r="C12" s="71"/>
      <c r="D12" s="71"/>
      <c r="E12" s="71"/>
      <c r="F12" s="71"/>
      <c r="G12" s="8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21">
      <c r="A13" s="71"/>
      <c r="B13" s="71" t="s">
        <v>320</v>
      </c>
      <c r="C13" s="71" t="s">
        <v>319</v>
      </c>
      <c r="D13" s="71" t="s">
        <v>318</v>
      </c>
      <c r="E13" s="71" t="s">
        <v>317</v>
      </c>
      <c r="F13" s="71" t="s">
        <v>316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 spans="1:21">
      <c r="A14" s="132" t="s">
        <v>321</v>
      </c>
      <c r="B14" s="8">
        <f>F8/SUM($B8:$F8)*100</f>
        <v>20.868939008606674</v>
      </c>
      <c r="C14" s="8">
        <f>E8/SUM($B8:$F8)*100</f>
        <v>41.663067266922695</v>
      </c>
      <c r="D14" s="8">
        <f>D8/SUM($B8:$F8)*100</f>
        <v>29.236518654061133</v>
      </c>
      <c r="E14" s="8">
        <f>C8/SUM($B8:$F8)*100</f>
        <v>6.877341012716176</v>
      </c>
      <c r="F14" s="8">
        <f>B8/SUM($B8:$F8)*100</f>
        <v>1.3541340576933336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21">
      <c r="A15" s="71"/>
      <c r="B15" s="71"/>
      <c r="C15" s="71"/>
      <c r="D15" s="71"/>
      <c r="E15" s="71"/>
      <c r="F15" s="71"/>
      <c r="G15" s="8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1:2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1:2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spans="1:21">
      <c r="A20" s="133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1:2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1:2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1:2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1:2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1:2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>
      <c r="A42" s="71"/>
      <c r="B42" s="132"/>
      <c r="C42" s="132"/>
      <c r="D42" s="132"/>
      <c r="E42" s="132"/>
      <c r="F42" s="13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1:2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132"/>
      <c r="L47" s="132"/>
      <c r="M47" s="132"/>
      <c r="N47" s="132"/>
      <c r="O47" s="132"/>
      <c r="P47" s="71"/>
      <c r="Q47" s="71"/>
      <c r="R47" s="71"/>
      <c r="S47" s="71"/>
      <c r="T47" s="71"/>
      <c r="U47" s="71"/>
    </row>
    <row r="48" spans="1:2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1:2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1:2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21"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>
      <c r="T57" s="71"/>
      <c r="U57" s="71"/>
    </row>
    <row r="58" spans="1:21">
      <c r="T58" s="71"/>
      <c r="U58" s="71"/>
    </row>
    <row r="59" spans="1:21">
      <c r="T59" s="71"/>
      <c r="U59" s="71"/>
    </row>
    <row r="60" spans="1:21">
      <c r="T60" s="71"/>
      <c r="U60" s="71"/>
    </row>
    <row r="61" spans="1:21">
      <c r="T61" s="71"/>
      <c r="U61" s="71"/>
    </row>
    <row r="62" spans="1:21">
      <c r="T62" s="71"/>
      <c r="U62" s="71"/>
    </row>
    <row r="63" spans="1:21">
      <c r="T63" s="71"/>
      <c r="U63" s="71"/>
    </row>
    <row r="64" spans="1:21">
      <c r="T64" s="71"/>
      <c r="U64" s="71"/>
    </row>
    <row r="65" spans="20:21">
      <c r="T65" s="71"/>
      <c r="U65" s="71"/>
    </row>
    <row r="66" spans="20:21">
      <c r="T66" s="71"/>
      <c r="U66" s="71"/>
    </row>
    <row r="67" spans="20:21">
      <c r="T67" s="71"/>
      <c r="U67" s="71"/>
    </row>
    <row r="68" spans="20:21">
      <c r="T68" s="71"/>
      <c r="U68" s="71"/>
    </row>
    <row r="69" spans="20:21">
      <c r="T69" s="71"/>
      <c r="U69" s="71"/>
    </row>
    <row r="70" spans="20:21">
      <c r="T70" s="71"/>
      <c r="U70" s="71"/>
    </row>
    <row r="71" spans="20:21">
      <c r="T71" s="71"/>
      <c r="U71" s="71"/>
    </row>
    <row r="72" spans="20:21">
      <c r="T72" s="71"/>
      <c r="U72" s="71"/>
    </row>
  </sheetData>
  <mergeCells count="1">
    <mergeCell ref="T2:U2"/>
  </mergeCells>
  <hyperlinks>
    <hyperlink ref="T2:U2" location="Indhold!A1" display="Tilbage til oversigt" xr:uid="{D48FE842-4796-440E-A17C-EFB99AF5BA0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75C9-6953-43E6-B59B-7DDCEA79054A}">
  <dimension ref="A2:AI151"/>
  <sheetViews>
    <sheetView zoomScaleNormal="100" workbookViewId="0"/>
  </sheetViews>
  <sheetFormatPr defaultColWidth="9.140625" defaultRowHeight="15"/>
  <cols>
    <col min="1" max="1" width="24.85546875" style="1" bestFit="1" customWidth="1"/>
    <col min="2" max="2" width="15.5703125" style="1" bestFit="1" customWidth="1"/>
    <col min="3" max="3" width="12" style="1" bestFit="1" customWidth="1"/>
    <col min="4" max="4" width="11" style="1" bestFit="1" customWidth="1"/>
    <col min="5" max="5" width="12.85546875" style="1" bestFit="1" customWidth="1"/>
    <col min="6" max="7" width="12" style="1" bestFit="1" customWidth="1"/>
    <col min="8" max="16384" width="9.140625" style="1"/>
  </cols>
  <sheetData>
    <row r="2" spans="1:35">
      <c r="A2" s="35" t="s">
        <v>64</v>
      </c>
      <c r="B2" s="35" t="s">
        <v>322</v>
      </c>
      <c r="C2" s="37"/>
      <c r="D2" s="37"/>
      <c r="E2" s="37"/>
      <c r="F2" s="37"/>
      <c r="G2" s="37" t="s">
        <v>309</v>
      </c>
      <c r="H2" s="37"/>
      <c r="I2" s="36"/>
      <c r="J2" s="36"/>
      <c r="K2" s="36"/>
      <c r="L2" s="36"/>
      <c r="M2" s="36"/>
      <c r="N2" s="204" t="s">
        <v>78</v>
      </c>
      <c r="O2" s="204"/>
    </row>
    <row r="3" spans="1:35">
      <c r="B3" s="9"/>
      <c r="C3" s="9"/>
      <c r="D3" s="9"/>
      <c r="E3" s="9"/>
      <c r="F3" s="9"/>
      <c r="G3" s="9"/>
    </row>
    <row r="4" spans="1:35" s="6" customFormat="1">
      <c r="A4" s="71"/>
      <c r="B4" s="71" t="s">
        <v>323</v>
      </c>
      <c r="C4" s="71" t="s">
        <v>324</v>
      </c>
      <c r="D4" s="71" t="s">
        <v>325</v>
      </c>
      <c r="E4" s="132" t="s">
        <v>326</v>
      </c>
      <c r="F4" s="132" t="s">
        <v>327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1:35">
      <c r="A5" s="132" t="s">
        <v>328</v>
      </c>
      <c r="B5" s="32">
        <v>154.33159841235172</v>
      </c>
      <c r="C5" s="32">
        <v>597.8812646620064</v>
      </c>
      <c r="D5" s="32">
        <v>337.62631607318446</v>
      </c>
      <c r="E5" s="32">
        <v>140.02374793746102</v>
      </c>
      <c r="F5" s="32">
        <v>32.529539712854699</v>
      </c>
      <c r="G5" s="71"/>
      <c r="H5" s="25"/>
      <c r="I5" s="25"/>
      <c r="J5" s="25"/>
      <c r="K5" s="25"/>
      <c r="L5" s="25"/>
      <c r="M5" s="25"/>
      <c r="N5" s="71"/>
      <c r="O5" s="71"/>
      <c r="P5" s="25"/>
      <c r="Q5" s="25"/>
      <c r="R5" s="25"/>
      <c r="S5" s="25"/>
      <c r="T5" s="25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1:35">
      <c r="A6" s="132" t="s">
        <v>329</v>
      </c>
      <c r="B6" s="32">
        <v>348.39112257435363</v>
      </c>
      <c r="C6" s="32">
        <v>673.98151756236541</v>
      </c>
      <c r="D6" s="32">
        <v>311.14397774736199</v>
      </c>
      <c r="E6" s="32">
        <v>112.93286542761054</v>
      </c>
      <c r="F6" s="32">
        <v>30.45724929503967</v>
      </c>
      <c r="G6" s="71"/>
      <c r="H6" s="25"/>
      <c r="I6" s="71"/>
      <c r="J6" s="71"/>
      <c r="K6" s="71"/>
      <c r="L6" s="71"/>
      <c r="M6" s="71"/>
      <c r="N6" s="71"/>
      <c r="O6" s="71"/>
      <c r="P6" s="25"/>
      <c r="Q6" s="25"/>
      <c r="R6" s="25"/>
      <c r="S6" s="25"/>
      <c r="T6" s="25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</row>
    <row r="7" spans="1:35">
      <c r="A7" s="71" t="s">
        <v>330</v>
      </c>
      <c r="B7" s="71"/>
      <c r="C7" s="71"/>
      <c r="D7" s="71"/>
      <c r="E7" s="71"/>
      <c r="F7" s="71"/>
      <c r="G7" s="71"/>
      <c r="H7" s="25"/>
      <c r="I7" s="71"/>
      <c r="J7" s="71"/>
      <c r="K7" s="71"/>
      <c r="L7" s="71"/>
      <c r="M7" s="71"/>
      <c r="N7" s="71"/>
      <c r="O7" s="71"/>
      <c r="P7" s="25"/>
      <c r="Q7" s="25"/>
      <c r="R7" s="25"/>
      <c r="S7" s="25"/>
      <c r="T7" s="25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>
      <c r="A8" s="71"/>
      <c r="B8" s="71"/>
      <c r="C8" s="71"/>
      <c r="D8" s="71"/>
      <c r="E8" s="71"/>
      <c r="F8" s="71"/>
      <c r="G8" s="71"/>
      <c r="H8" s="25"/>
      <c r="I8" s="71"/>
      <c r="J8" s="71"/>
      <c r="K8" s="71"/>
      <c r="L8" s="71"/>
      <c r="M8" s="71"/>
      <c r="N8" s="71"/>
      <c r="O8" s="71"/>
      <c r="P8" s="25"/>
      <c r="Q8" s="25"/>
      <c r="R8" s="25"/>
      <c r="S8" s="25"/>
      <c r="T8" s="25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>
      <c r="A9" s="71"/>
      <c r="B9" s="71"/>
      <c r="C9" s="71"/>
      <c r="D9" s="71"/>
      <c r="E9" s="71"/>
      <c r="F9" s="71"/>
      <c r="G9" s="71"/>
      <c r="H9" s="25"/>
      <c r="I9" s="71"/>
      <c r="J9" s="71"/>
      <c r="K9" s="71"/>
      <c r="L9" s="71"/>
      <c r="M9" s="71"/>
      <c r="N9" s="71"/>
      <c r="O9" s="71"/>
      <c r="P9" s="25"/>
      <c r="Q9" s="25"/>
      <c r="R9" s="25"/>
      <c r="S9" s="25"/>
      <c r="T9" s="25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>
      <c r="A10" s="71"/>
      <c r="B10" s="71" t="str">
        <f>'[2]Q4 ubetinget rådata'!A6</f>
        <v>Meget lavere end for 10 år siden</v>
      </c>
      <c r="C10" s="71" t="str">
        <f>'[2]Q4 ubetinget rådata'!A5</f>
        <v>Lavere end for 10 år siden</v>
      </c>
      <c r="D10" s="71" t="str">
        <f>'[2]Q4 ubetinget rådata'!A4</f>
        <v>På samme niveau som for 10 år siden</v>
      </c>
      <c r="E10" s="71" t="str">
        <f>'[2]Q4 ubetinget rådata'!A3</f>
        <v>Højere end for 10 år siden</v>
      </c>
      <c r="F10" s="71" t="str">
        <f>'[2]Q4 ubetinget rådata'!A2</f>
        <v>Meget højere end for 10 år siden</v>
      </c>
      <c r="G10" s="71"/>
      <c r="H10" s="25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>
      <c r="A11" s="132" t="s">
        <v>328</v>
      </c>
      <c r="B11" s="32">
        <f t="shared" ref="B11:F12" si="0">B5/SUM($B5:$F5)*100</f>
        <v>12.225326312650138</v>
      </c>
      <c r="C11" s="32">
        <f t="shared" si="0"/>
        <v>47.360965815850562</v>
      </c>
      <c r="D11" s="32">
        <f t="shared" si="0"/>
        <v>26.744956497530108</v>
      </c>
      <c r="E11" s="32">
        <f t="shared" si="0"/>
        <v>11.091934689109836</v>
      </c>
      <c r="F11" s="32">
        <f t="shared" si="0"/>
        <v>2.5768166848593466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</row>
    <row r="12" spans="1:35">
      <c r="A12" s="132" t="s">
        <v>329</v>
      </c>
      <c r="B12" s="32">
        <f t="shared" si="0"/>
        <v>23.589243307154913</v>
      </c>
      <c r="C12" s="32">
        <f t="shared" si="0"/>
        <v>45.634670266062926</v>
      </c>
      <c r="D12" s="32">
        <f t="shared" si="0"/>
        <v>21.067273300203244</v>
      </c>
      <c r="E12" s="32">
        <f t="shared" si="0"/>
        <v>7.6465807172728333</v>
      </c>
      <c r="F12" s="32">
        <f t="shared" si="0"/>
        <v>2.062232409306092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5">
      <c r="A13" s="32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35">
      <c r="A14" s="71"/>
      <c r="B14" s="71"/>
      <c r="C14" s="71"/>
      <c r="D14" s="71"/>
      <c r="E14" s="71"/>
      <c r="F14" s="71"/>
      <c r="G14" s="32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</row>
    <row r="15" spans="1:35">
      <c r="A15" s="71"/>
      <c r="B15" s="71"/>
      <c r="C15" s="71"/>
      <c r="D15" s="71"/>
      <c r="E15" s="71"/>
      <c r="F15" s="71"/>
      <c r="G15" s="32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>
      <c r="A16" s="71"/>
      <c r="B16" s="71"/>
      <c r="C16" s="71"/>
      <c r="D16" s="71"/>
      <c r="E16" s="71"/>
      <c r="F16" s="71"/>
      <c r="G16" s="32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35">
      <c r="A17" s="71"/>
      <c r="B17" s="71"/>
      <c r="C17" s="71"/>
      <c r="D17" s="71"/>
      <c r="E17" s="71"/>
      <c r="F17" s="71"/>
      <c r="G17" s="32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</row>
    <row r="20" spans="1:35">
      <c r="A20" s="71"/>
      <c r="B20" s="71"/>
      <c r="C20" s="71"/>
      <c r="D20" s="71"/>
      <c r="E20" s="71"/>
      <c r="F20" s="71"/>
      <c r="G20" s="32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</row>
    <row r="21" spans="1:3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</row>
    <row r="22" spans="1:3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3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</row>
    <row r="25" spans="1:3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</row>
    <row r="26" spans="1:3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</row>
    <row r="27" spans="1:3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</row>
    <row r="28" spans="1:3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</row>
    <row r="30" spans="1:3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</row>
    <row r="31" spans="1:3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</row>
    <row r="32" spans="1:3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</row>
    <row r="33" spans="1:3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</row>
    <row r="34" spans="1:3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</row>
    <row r="35" spans="1:3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</row>
    <row r="36" spans="1:3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</row>
    <row r="37" spans="1:3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</row>
    <row r="39" spans="1:3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</row>
    <row r="40" spans="1:3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</row>
    <row r="41" spans="1:3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spans="1:3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</row>
    <row r="43" spans="1:3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</row>
    <row r="44" spans="1:3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</row>
    <row r="45" spans="1: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</row>
    <row r="46" spans="1:3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</row>
    <row r="47" spans="1:3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</row>
    <row r="48" spans="1:3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3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</row>
    <row r="50" spans="1:3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</row>
    <row r="51" spans="1:3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</row>
    <row r="52" spans="1:3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</row>
    <row r="53" spans="1:3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</row>
    <row r="54" spans="1:3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</row>
    <row r="55" spans="1:3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</row>
    <row r="56" spans="1:3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</row>
    <row r="57" spans="1:3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</row>
    <row r="58" spans="1:3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</row>
    <row r="59" spans="1:3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</row>
    <row r="60" spans="1:3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</row>
    <row r="61" spans="1:3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</row>
    <row r="62" spans="1:3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</row>
    <row r="63" spans="1:3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</row>
    <row r="64" spans="1:3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</row>
    <row r="65" spans="1:3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</row>
    <row r="66" spans="1:3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</row>
    <row r="67" spans="1:3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</row>
    <row r="68" spans="1:3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</row>
    <row r="69" spans="1:3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</row>
    <row r="70" spans="1:3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</row>
    <row r="71" spans="1:3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</row>
    <row r="72" spans="1:3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</row>
    <row r="73" spans="1:3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</row>
    <row r="74" spans="1:3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</row>
    <row r="75" spans="1:3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</row>
    <row r="76" spans="1:3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</row>
    <row r="77" spans="1:3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</row>
    <row r="78" spans="1:3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</row>
    <row r="79" spans="1:3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</row>
    <row r="80" spans="1:3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</row>
    <row r="81" spans="1:3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</row>
    <row r="82" spans="1:3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</row>
    <row r="83" spans="1:3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</row>
    <row r="84" spans="1:3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</row>
    <row r="85" spans="1:3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</row>
    <row r="86" spans="1:3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</row>
    <row r="87" spans="1:3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</row>
    <row r="88" spans="1: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</row>
    <row r="89" spans="1:3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</row>
    <row r="90" spans="1:3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</row>
    <row r="91" spans="1:3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</row>
    <row r="92" spans="1:3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</row>
    <row r="94" spans="1:3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</row>
    <row r="95" spans="1:3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</row>
    <row r="96" spans="1:3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</row>
    <row r="97" spans="1:3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</row>
    <row r="98" spans="1:3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</row>
    <row r="99" spans="1:3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</row>
    <row r="100" spans="1:3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</row>
    <row r="101" spans="1:3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</row>
    <row r="102" spans="1:3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</row>
    <row r="103" spans="1:3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</row>
    <row r="104" spans="1:3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</row>
    <row r="105" spans="1:3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</row>
    <row r="106" spans="1:3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</row>
    <row r="107" spans="1:3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</row>
    <row r="108" spans="1:3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</row>
    <row r="109" spans="1:3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</row>
    <row r="110" spans="1:3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</row>
    <row r="111" spans="1:3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</row>
    <row r="112" spans="1:3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</row>
    <row r="113" spans="1:3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</row>
    <row r="114" spans="1:3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</row>
    <row r="115" spans="1:3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</row>
    <row r="116" spans="1:3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</row>
    <row r="117" spans="1:3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</row>
    <row r="118" spans="1:3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</row>
    <row r="119" spans="1:3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</row>
    <row r="120" spans="1:3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</row>
    <row r="121" spans="1:3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</row>
    <row r="122" spans="1:3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</row>
    <row r="123" spans="1:3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</row>
    <row r="124" spans="1:3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</row>
    <row r="125" spans="1:3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</row>
    <row r="126" spans="1:3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</row>
    <row r="127" spans="1:3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</row>
    <row r="128" spans="1:3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</row>
    <row r="129" spans="1:3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</row>
    <row r="130" spans="1:3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</row>
    <row r="131" spans="1:3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</row>
    <row r="132" spans="1:3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</row>
    <row r="133" spans="1:3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</row>
    <row r="134" spans="1:3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</row>
    <row r="137" spans="1:3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</row>
    <row r="138" spans="1:3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</row>
    <row r="139" spans="1:3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</row>
    <row r="140" spans="1:3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</row>
    <row r="141" spans="1:3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</row>
    <row r="142" spans="1:3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</row>
    <row r="143" spans="1:3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</row>
    <row r="144" spans="1:3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</row>
    <row r="145" spans="1:3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</row>
    <row r="146" spans="1:3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</row>
    <row r="147" spans="1:35"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</row>
    <row r="148" spans="1:35"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</row>
    <row r="149" spans="1:35"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</row>
    <row r="150" spans="1:35"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</row>
    <row r="151" spans="1:35"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</row>
  </sheetData>
  <mergeCells count="1">
    <mergeCell ref="N2:O2"/>
  </mergeCells>
  <hyperlinks>
    <hyperlink ref="N2:O2" location="Indhold!A1" display="Tilbage til oversigt" xr:uid="{0905EF44-1014-4579-B8D5-841BAAE6C75F}"/>
  </hyperlinks>
  <pageMargins left="0.75" right="0.75" top="0.75" bottom="0.5" header="0.5" footer="0.75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947C-2B19-4DA2-8D08-2150D06680FF}">
  <dimension ref="A2:T16387"/>
  <sheetViews>
    <sheetView workbookViewId="0"/>
  </sheetViews>
  <sheetFormatPr defaultColWidth="9.140625" defaultRowHeight="15"/>
  <cols>
    <col min="1" max="1" width="46.85546875" style="1" bestFit="1" customWidth="1"/>
    <col min="2" max="2" width="11.7109375" style="1" customWidth="1"/>
    <col min="3" max="3" width="10.28515625" style="1" customWidth="1"/>
    <col min="4" max="16384" width="9.140625" style="1"/>
  </cols>
  <sheetData>
    <row r="2" spans="1:20">
      <c r="A2" s="35" t="s">
        <v>65</v>
      </c>
      <c r="B2" s="35" t="s">
        <v>331</v>
      </c>
      <c r="C2" s="36"/>
      <c r="D2" s="36"/>
      <c r="E2" s="36"/>
      <c r="F2" s="36"/>
      <c r="G2" s="36"/>
      <c r="H2" s="36" t="s">
        <v>309</v>
      </c>
      <c r="I2" s="36"/>
      <c r="J2" s="36"/>
      <c r="K2" s="36"/>
      <c r="L2" s="36"/>
      <c r="M2" s="36"/>
      <c r="N2" s="36"/>
      <c r="O2" s="36"/>
      <c r="P2" s="204" t="s">
        <v>78</v>
      </c>
      <c r="Q2" s="204"/>
    </row>
    <row r="4" spans="1:20">
      <c r="A4" s="10" t="s">
        <v>339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20"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4"/>
      <c r="P5" s="4"/>
      <c r="Q5" s="4"/>
      <c r="R5" s="4"/>
      <c r="S5" s="4"/>
      <c r="T5" s="4"/>
    </row>
    <row r="6" spans="1:20">
      <c r="A6" s="71"/>
      <c r="B6" s="71" t="s">
        <v>338</v>
      </c>
      <c r="C6" s="71" t="s">
        <v>332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20">
      <c r="A7" s="132" t="s">
        <v>333</v>
      </c>
      <c r="B7" s="51">
        <v>193.08113917807998</v>
      </c>
      <c r="C7" s="32">
        <f>B7/$B$13*100</f>
        <v>9.4880166672274946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20">
      <c r="A8" s="132" t="s">
        <v>334</v>
      </c>
      <c r="B8" s="51">
        <v>374.76644357958094</v>
      </c>
      <c r="C8" s="32">
        <f>B8/$B$13*100</f>
        <v>18.416041453542014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20">
      <c r="A9" s="132" t="s">
        <v>335</v>
      </c>
      <c r="B9" s="51">
        <v>1126.8718855296981</v>
      </c>
      <c r="C9" s="32">
        <f>B9/$B$13*100</f>
        <v>55.374539829469057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20">
      <c r="A10" s="132" t="s">
        <v>336</v>
      </c>
      <c r="B10" s="51">
        <v>226.01573736173211</v>
      </c>
      <c r="C10" s="32">
        <f>B10/$B$13*100</f>
        <v>11.106424440379929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20">
      <c r="A11" s="132" t="s">
        <v>337</v>
      </c>
      <c r="B11" s="51">
        <v>114.26479435091358</v>
      </c>
      <c r="C11" s="32">
        <f>B11/$B$13*100</f>
        <v>5.6149776093814889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20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20">
      <c r="A13" s="71"/>
      <c r="B13" s="51">
        <f>SUM(B7:B11)</f>
        <v>2035.000000000005</v>
      </c>
      <c r="C13" s="51">
        <f>SUM(C7:C11)</f>
        <v>99.999999999999972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20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20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20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</sheetData>
  <mergeCells count="1">
    <mergeCell ref="P2:Q2"/>
  </mergeCells>
  <hyperlinks>
    <hyperlink ref="P2:Q2" location="Indhold!A1" display="Tilbage til oversigt" xr:uid="{4788B2E9-CFEE-4969-B360-CB247C2FE924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732E-16D1-46FF-91AD-A3D703C9988D}">
  <dimension ref="A2:O33"/>
  <sheetViews>
    <sheetView workbookViewId="0"/>
  </sheetViews>
  <sheetFormatPr defaultRowHeight="15"/>
  <cols>
    <col min="1" max="1" width="17.42578125" bestFit="1" customWidth="1"/>
    <col min="2" max="2" width="17.85546875" customWidth="1"/>
  </cols>
  <sheetData>
    <row r="2" spans="1:15">
      <c r="A2" s="33" t="s">
        <v>66</v>
      </c>
      <c r="B2" s="33" t="s">
        <v>340</v>
      </c>
      <c r="C2" s="31"/>
      <c r="D2" s="31"/>
      <c r="E2" s="31"/>
      <c r="F2" s="31"/>
      <c r="G2" s="31"/>
      <c r="H2" s="31" t="s">
        <v>309</v>
      </c>
      <c r="I2" s="31"/>
      <c r="J2" s="31"/>
      <c r="K2" s="31"/>
      <c r="L2" s="31"/>
      <c r="M2" s="31"/>
      <c r="N2" s="204" t="s">
        <v>78</v>
      </c>
      <c r="O2" s="204"/>
    </row>
    <row r="4" spans="1:15">
      <c r="A4" s="134" t="s">
        <v>347</v>
      </c>
      <c r="E4" s="71"/>
      <c r="F4" s="71"/>
      <c r="G4" s="71"/>
    </row>
    <row r="5" spans="1:15">
      <c r="E5" s="71"/>
      <c r="F5" s="71"/>
      <c r="G5" s="71"/>
    </row>
    <row r="6" spans="1:15">
      <c r="A6" s="71"/>
      <c r="B6" s="71" t="s">
        <v>338</v>
      </c>
      <c r="C6" s="71" t="s">
        <v>332</v>
      </c>
      <c r="D6" s="71"/>
      <c r="E6" s="71"/>
      <c r="F6" s="71"/>
      <c r="G6" s="71"/>
    </row>
    <row r="7" spans="1:15">
      <c r="A7" s="71" t="s">
        <v>341</v>
      </c>
      <c r="B7" s="51">
        <v>133.46389784106091</v>
      </c>
      <c r="C7" s="32">
        <f>B7/$B$14*100</f>
        <v>9.5078930248931481</v>
      </c>
      <c r="D7" s="71"/>
      <c r="E7" s="71"/>
      <c r="F7" s="71"/>
      <c r="G7" s="71"/>
    </row>
    <row r="8" spans="1:15">
      <c r="A8" s="71" t="s">
        <v>342</v>
      </c>
      <c r="B8" s="51">
        <v>244.59808655817474</v>
      </c>
      <c r="C8" s="32">
        <f>B8/$B$14*100</f>
        <v>17.425030129557573</v>
      </c>
      <c r="D8" s="71"/>
      <c r="E8" s="71"/>
      <c r="F8" s="71"/>
      <c r="G8" s="71"/>
    </row>
    <row r="9" spans="1:15">
      <c r="A9" s="71" t="s">
        <v>343</v>
      </c>
      <c r="B9" s="51">
        <v>631.28323511047347</v>
      </c>
      <c r="C9" s="32">
        <f>B9/$B$14*100</f>
        <v>44.972262648785389</v>
      </c>
      <c r="D9" s="71"/>
      <c r="E9" s="71"/>
      <c r="F9" s="71"/>
      <c r="G9" s="71"/>
    </row>
    <row r="10" spans="1:15">
      <c r="A10" s="71" t="s">
        <v>344</v>
      </c>
      <c r="B10" s="51">
        <v>240.35970247834405</v>
      </c>
      <c r="C10" s="32">
        <f>B10/$B$14*100</f>
        <v>17.123090031288971</v>
      </c>
      <c r="D10" s="71"/>
      <c r="E10" s="71"/>
      <c r="F10" s="71"/>
      <c r="G10" s="71"/>
    </row>
    <row r="11" spans="1:15">
      <c r="A11" s="71" t="s">
        <v>345</v>
      </c>
      <c r="B11" s="51">
        <v>154.01194242798087</v>
      </c>
      <c r="C11" s="32">
        <f>B11/$B$14*100</f>
        <v>10.971724165474923</v>
      </c>
      <c r="D11" s="71"/>
      <c r="E11" s="71"/>
      <c r="F11" s="71"/>
      <c r="G11" s="71"/>
    </row>
    <row r="12" spans="1:15">
      <c r="A12" s="71" t="s">
        <v>330</v>
      </c>
      <c r="B12" s="51">
        <v>631.28313558397258</v>
      </c>
      <c r="C12" s="71"/>
      <c r="D12" s="71"/>
      <c r="E12" s="71"/>
      <c r="F12" s="71"/>
      <c r="G12" s="71"/>
    </row>
    <row r="13" spans="1:15">
      <c r="A13" s="71"/>
      <c r="B13" s="71"/>
      <c r="C13" s="71"/>
      <c r="D13" s="71"/>
      <c r="E13" s="71"/>
      <c r="F13" s="71"/>
      <c r="G13" s="71"/>
    </row>
    <row r="14" spans="1:15">
      <c r="A14" s="71" t="s">
        <v>346</v>
      </c>
      <c r="B14" s="51">
        <f>SUM(B7:B11)</f>
        <v>1403.716864416034</v>
      </c>
      <c r="C14" s="71">
        <f>SUM(C7:C11)</f>
        <v>100</v>
      </c>
      <c r="D14" s="71"/>
      <c r="E14" s="71"/>
      <c r="F14" s="71"/>
      <c r="G14" s="71"/>
    </row>
    <row r="15" spans="1:15">
      <c r="A15" s="71"/>
      <c r="B15" s="51">
        <f>SUM(B7:B12)</f>
        <v>2035.0000000000066</v>
      </c>
      <c r="C15" s="71"/>
      <c r="D15" s="71"/>
      <c r="E15" s="71"/>
      <c r="F15" s="71"/>
      <c r="G15" s="71"/>
    </row>
    <row r="16" spans="1:15">
      <c r="A16" s="71"/>
      <c r="B16" s="71"/>
      <c r="C16" s="71"/>
      <c r="D16" s="71"/>
      <c r="E16" s="71"/>
      <c r="F16" s="71"/>
      <c r="G16" s="71"/>
    </row>
    <row r="17" spans="1:7">
      <c r="A17" s="71"/>
      <c r="B17" s="71"/>
      <c r="C17" s="71"/>
      <c r="D17" s="71"/>
      <c r="E17" s="71"/>
      <c r="F17" s="71"/>
      <c r="G17" s="71"/>
    </row>
    <row r="18" spans="1:7">
      <c r="A18" s="71"/>
      <c r="B18" s="71"/>
      <c r="C18" s="71"/>
      <c r="D18" s="71"/>
      <c r="E18" s="71"/>
      <c r="F18" s="71"/>
      <c r="G18" s="71"/>
    </row>
    <row r="19" spans="1:7">
      <c r="A19" s="71"/>
      <c r="B19" s="71"/>
      <c r="C19" s="71"/>
      <c r="D19" s="71"/>
      <c r="E19" s="71"/>
      <c r="F19" s="71"/>
      <c r="G19" s="71"/>
    </row>
    <row r="20" spans="1:7">
      <c r="A20" s="71"/>
      <c r="B20" s="71"/>
      <c r="C20" s="71"/>
      <c r="D20" s="71"/>
      <c r="E20" s="71"/>
      <c r="F20" s="71"/>
      <c r="G20" s="71"/>
    </row>
    <row r="21" spans="1:7">
      <c r="A21" s="71"/>
      <c r="B21" s="71"/>
      <c r="C21" s="71"/>
      <c r="D21" s="71"/>
      <c r="E21" s="71"/>
      <c r="F21" s="71"/>
      <c r="G21" s="71"/>
    </row>
    <row r="22" spans="1:7">
      <c r="A22" s="71"/>
      <c r="B22" s="71"/>
      <c r="C22" s="71"/>
      <c r="D22" s="71"/>
      <c r="E22" s="71"/>
      <c r="F22" s="71"/>
      <c r="G22" s="71"/>
    </row>
    <row r="23" spans="1:7">
      <c r="A23" s="71"/>
      <c r="B23" s="71"/>
      <c r="C23" s="71"/>
      <c r="D23" s="71"/>
      <c r="E23" s="71"/>
      <c r="F23" s="71"/>
      <c r="G23" s="71"/>
    </row>
    <row r="24" spans="1:7">
      <c r="A24" s="71"/>
      <c r="B24" s="71"/>
      <c r="C24" s="71"/>
      <c r="D24" s="71"/>
      <c r="E24" s="71"/>
      <c r="F24" s="71"/>
      <c r="G24" s="71"/>
    </row>
    <row r="25" spans="1:7">
      <c r="A25" s="71"/>
      <c r="B25" s="71"/>
      <c r="C25" s="71"/>
      <c r="D25" s="71"/>
      <c r="E25" s="71"/>
      <c r="F25" s="71"/>
      <c r="G25" s="71"/>
    </row>
    <row r="26" spans="1:7">
      <c r="A26" s="71"/>
      <c r="B26" s="71"/>
      <c r="C26" s="71"/>
      <c r="D26" s="71"/>
      <c r="E26" s="71"/>
      <c r="F26" s="71"/>
      <c r="G26" s="71"/>
    </row>
    <row r="27" spans="1:7">
      <c r="A27" s="71"/>
      <c r="B27" s="71"/>
      <c r="C27" s="71"/>
      <c r="D27" s="71"/>
      <c r="E27" s="71"/>
      <c r="F27" s="71"/>
      <c r="G27" s="71"/>
    </row>
    <row r="28" spans="1:7">
      <c r="A28" s="71"/>
      <c r="B28" s="71"/>
      <c r="C28" s="71"/>
      <c r="D28" s="71"/>
      <c r="E28" s="71"/>
      <c r="F28" s="71"/>
      <c r="G28" s="71"/>
    </row>
    <row r="29" spans="1:7">
      <c r="A29" s="71"/>
      <c r="B29" s="71"/>
      <c r="C29" s="71"/>
      <c r="D29" s="71"/>
      <c r="E29" s="71"/>
      <c r="F29" s="71"/>
      <c r="G29" s="71"/>
    </row>
    <row r="30" spans="1:7">
      <c r="A30" s="71"/>
      <c r="B30" s="71"/>
      <c r="C30" s="71"/>
      <c r="D30" s="71"/>
      <c r="E30" s="71"/>
      <c r="F30" s="71"/>
      <c r="G30" s="71"/>
    </row>
    <row r="31" spans="1:7">
      <c r="A31" s="71"/>
      <c r="B31" s="71"/>
      <c r="C31" s="71"/>
      <c r="D31" s="71"/>
      <c r="E31" s="71"/>
      <c r="F31" s="71"/>
      <c r="G31" s="71"/>
    </row>
    <row r="32" spans="1:7">
      <c r="A32" s="71"/>
      <c r="B32" s="71"/>
      <c r="C32" s="71"/>
      <c r="D32" s="71"/>
      <c r="E32" s="71"/>
      <c r="F32" s="71"/>
      <c r="G32" s="71"/>
    </row>
    <row r="33" spans="1:7">
      <c r="A33" s="71"/>
      <c r="B33" s="71"/>
      <c r="C33" s="71"/>
      <c r="D33" s="71"/>
      <c r="E33" s="71"/>
      <c r="F33" s="71"/>
      <c r="G33" s="71"/>
    </row>
  </sheetData>
  <mergeCells count="1">
    <mergeCell ref="N2:O2"/>
  </mergeCells>
  <hyperlinks>
    <hyperlink ref="N2:O2" location="Indhold!A1" display="Tilbage til oversigt" xr:uid="{B0C239D4-13DC-4B1F-9077-4CE3FCBF534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D6C3-B8AE-49F9-9980-8B28CC666FA3}">
  <dimension ref="A2:V64"/>
  <sheetViews>
    <sheetView topLeftCell="A28" workbookViewId="0">
      <selection activeCell="J45" sqref="J45"/>
    </sheetView>
  </sheetViews>
  <sheetFormatPr defaultRowHeight="15"/>
  <cols>
    <col min="1" max="1" width="33.85546875" style="10" customWidth="1"/>
    <col min="2" max="2" width="15.140625" bestFit="1" customWidth="1"/>
    <col min="3" max="3" width="15.28515625" bestFit="1" customWidth="1"/>
    <col min="4" max="4" width="12" customWidth="1"/>
    <col min="5" max="5" width="13.140625" bestFit="1" customWidth="1"/>
    <col min="6" max="8" width="11.5703125" customWidth="1"/>
    <col min="9" max="9" width="13.28515625" customWidth="1"/>
    <col min="10" max="10" width="14" customWidth="1"/>
    <col min="11" max="11" width="12.5703125" bestFit="1" customWidth="1"/>
    <col min="12" max="12" width="11.7109375" bestFit="1" customWidth="1"/>
    <col min="13" max="13" width="11.5703125" bestFit="1" customWidth="1"/>
    <col min="14" max="15" width="10.7109375" bestFit="1" customWidth="1"/>
    <col min="16" max="17" width="11.5703125" bestFit="1" customWidth="1"/>
    <col min="18" max="18" width="10.5703125" bestFit="1" customWidth="1"/>
  </cols>
  <sheetData>
    <row r="2" spans="1:22">
      <c r="A2" s="33" t="s">
        <v>67</v>
      </c>
      <c r="B2" s="33" t="s">
        <v>348</v>
      </c>
      <c r="C2" s="31"/>
      <c r="D2" s="31"/>
      <c r="E2" s="31"/>
      <c r="F2" s="31"/>
      <c r="G2" s="31"/>
      <c r="H2" s="31"/>
      <c r="I2" s="31" t="s">
        <v>309</v>
      </c>
      <c r="J2" s="31"/>
      <c r="K2" s="31"/>
      <c r="L2" s="31"/>
      <c r="M2" s="31"/>
      <c r="N2" s="31"/>
      <c r="O2" s="31"/>
      <c r="P2" s="204" t="s">
        <v>78</v>
      </c>
      <c r="Q2" s="204"/>
    </row>
    <row r="4" spans="1:22">
      <c r="A4" s="24" t="s">
        <v>383</v>
      </c>
      <c r="B4" s="25" t="s">
        <v>349</v>
      </c>
      <c r="C4" s="25" t="s">
        <v>350</v>
      </c>
      <c r="D4" s="25" t="s">
        <v>351</v>
      </c>
      <c r="E4" s="25" t="s">
        <v>352</v>
      </c>
      <c r="F4" s="25" t="s">
        <v>353</v>
      </c>
      <c r="G4" s="25" t="s">
        <v>354</v>
      </c>
      <c r="H4" s="25" t="s">
        <v>355</v>
      </c>
      <c r="I4" s="25" t="s">
        <v>356</v>
      </c>
      <c r="J4" s="25" t="s">
        <v>357</v>
      </c>
      <c r="K4" s="25" t="s">
        <v>358</v>
      </c>
      <c r="L4" s="25" t="s">
        <v>359</v>
      </c>
      <c r="M4" s="25" t="s">
        <v>360</v>
      </c>
      <c r="N4" s="25" t="s">
        <v>361</v>
      </c>
      <c r="O4" s="25" t="s">
        <v>362</v>
      </c>
      <c r="P4" s="25" t="s">
        <v>363</v>
      </c>
      <c r="Q4" s="25" t="s">
        <v>364</v>
      </c>
      <c r="R4" s="25" t="s">
        <v>365</v>
      </c>
      <c r="S4" s="25"/>
      <c r="T4" s="25"/>
      <c r="U4" s="25"/>
      <c r="V4" s="25"/>
    </row>
    <row r="5" spans="1:22">
      <c r="B5" s="136">
        <v>9.4496078491210938</v>
      </c>
      <c r="C5" s="136">
        <v>4.2757835388183594</v>
      </c>
      <c r="D5" s="136">
        <v>3.9157562255859375</v>
      </c>
      <c r="E5" s="136">
        <v>5.755274772644043</v>
      </c>
      <c r="F5" s="136">
        <v>4.9022226333618164</v>
      </c>
      <c r="G5" s="136">
        <v>4.4051480293273926</v>
      </c>
      <c r="H5" s="136">
        <v>3.6613297462463379</v>
      </c>
      <c r="I5" s="136">
        <v>3.1364946365356445</v>
      </c>
      <c r="J5" s="136">
        <v>3.8311882019042969</v>
      </c>
      <c r="K5" s="136">
        <v>8.4582147598266602</v>
      </c>
      <c r="L5" s="136">
        <v>22.097440719604492</v>
      </c>
      <c r="M5" s="136">
        <v>3.2143998146057129</v>
      </c>
      <c r="N5" s="136">
        <v>9.7900524139404297</v>
      </c>
      <c r="O5" s="136">
        <v>1.5882036685943604</v>
      </c>
      <c r="P5" s="136">
        <v>3.7079799175262451</v>
      </c>
      <c r="Q5" s="136">
        <v>5.2843132019042969</v>
      </c>
      <c r="R5" s="136">
        <v>2.5265889167785645</v>
      </c>
      <c r="S5" s="25"/>
      <c r="T5" s="25"/>
      <c r="U5" s="25"/>
      <c r="V5" s="25"/>
    </row>
    <row r="6" spans="1:2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>
      <c r="B7" s="25" t="s">
        <v>366</v>
      </c>
      <c r="C7" s="25" t="s">
        <v>367</v>
      </c>
      <c r="D7" s="25" t="s">
        <v>368</v>
      </c>
      <c r="E7" s="25" t="s">
        <v>369</v>
      </c>
      <c r="F7" s="25" t="s">
        <v>370</v>
      </c>
      <c r="G7" s="25" t="s">
        <v>371</v>
      </c>
      <c r="H7" s="25" t="s">
        <v>372</v>
      </c>
      <c r="I7" s="25" t="s">
        <v>373</v>
      </c>
      <c r="J7" s="25" t="s">
        <v>374</v>
      </c>
      <c r="K7" s="25" t="s">
        <v>375</v>
      </c>
      <c r="L7" s="25" t="s">
        <v>376</v>
      </c>
      <c r="M7" s="25" t="s">
        <v>377</v>
      </c>
      <c r="N7" s="25" t="s">
        <v>378</v>
      </c>
      <c r="O7" s="25" t="s">
        <v>379</v>
      </c>
      <c r="P7" s="25" t="s">
        <v>380</v>
      </c>
      <c r="Q7" s="25" t="s">
        <v>381</v>
      </c>
      <c r="R7" s="25" t="s">
        <v>382</v>
      </c>
      <c r="T7" s="25"/>
      <c r="V7" s="25"/>
    </row>
    <row r="8" spans="1:22">
      <c r="B8" s="136">
        <f t="shared" ref="B8:R8" si="0">+B5/100*10</f>
        <v>0.94496078491210944</v>
      </c>
      <c r="C8" s="136">
        <f t="shared" si="0"/>
        <v>0.4275783538818359</v>
      </c>
      <c r="D8" s="136">
        <f t="shared" si="0"/>
        <v>0.39157562255859374</v>
      </c>
      <c r="E8" s="136">
        <f t="shared" si="0"/>
        <v>0.57552747726440434</v>
      </c>
      <c r="F8" s="136">
        <f t="shared" si="0"/>
        <v>0.49022226333618163</v>
      </c>
      <c r="G8" s="136">
        <f t="shared" si="0"/>
        <v>0.44051480293273926</v>
      </c>
      <c r="H8" s="136">
        <f t="shared" si="0"/>
        <v>0.36613297462463379</v>
      </c>
      <c r="I8" s="136">
        <f t="shared" si="0"/>
        <v>0.31364946365356444</v>
      </c>
      <c r="J8" s="136">
        <f t="shared" si="0"/>
        <v>0.38311882019042964</v>
      </c>
      <c r="K8" s="136">
        <f t="shared" si="0"/>
        <v>0.84582147598266599</v>
      </c>
      <c r="L8" s="136">
        <f t="shared" si="0"/>
        <v>2.2097440719604493</v>
      </c>
      <c r="M8" s="136">
        <f t="shared" si="0"/>
        <v>0.32143998146057129</v>
      </c>
      <c r="N8" s="136">
        <f t="shared" si="0"/>
        <v>0.97900524139404299</v>
      </c>
      <c r="O8" s="136">
        <f t="shared" si="0"/>
        <v>0.15882036685943601</v>
      </c>
      <c r="P8" s="136">
        <f t="shared" si="0"/>
        <v>0.37079799175262451</v>
      </c>
      <c r="Q8" s="136">
        <f t="shared" si="0"/>
        <v>0.52843132019042971</v>
      </c>
      <c r="R8" s="136">
        <f t="shared" si="0"/>
        <v>0.25265889167785649</v>
      </c>
      <c r="T8" s="25" t="s">
        <v>384</v>
      </c>
      <c r="U8" s="25"/>
      <c r="V8" s="25"/>
    </row>
    <row r="9" spans="1:22">
      <c r="T9" s="25">
        <f>SUM(B8:R8)</f>
        <v>9.9999999046325687</v>
      </c>
      <c r="U9" s="25" t="s">
        <v>385</v>
      </c>
      <c r="V9" s="25"/>
    </row>
    <row r="10" spans="1:22">
      <c r="A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V10" s="25"/>
    </row>
    <row r="11" spans="1:22">
      <c r="A11" s="24" t="s">
        <v>387</v>
      </c>
      <c r="B11" s="7" t="s">
        <v>407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V11" s="25"/>
    </row>
    <row r="12" spans="1:22">
      <c r="A12" s="25" t="s">
        <v>379</v>
      </c>
      <c r="B12" s="136">
        <v>0.15882036685943604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V12" s="25"/>
    </row>
    <row r="13" spans="1:22">
      <c r="A13" s="25" t="s">
        <v>382</v>
      </c>
      <c r="B13" s="136">
        <v>0.25265889167785643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>
      <c r="A14" s="25" t="s">
        <v>373</v>
      </c>
      <c r="B14" s="136">
        <v>0.31364946365356444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7.25" customHeight="1">
      <c r="A15" s="25" t="s">
        <v>377</v>
      </c>
      <c r="B15" s="136">
        <v>0.32143998146057129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>
      <c r="A16" s="25" t="s">
        <v>372</v>
      </c>
      <c r="B16" s="136">
        <v>0.36613297462463379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>
      <c r="A17" s="25" t="s">
        <v>380</v>
      </c>
      <c r="B17" s="136">
        <v>0.37079799175262451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>
      <c r="A18" s="25" t="s">
        <v>374</v>
      </c>
      <c r="B18" s="136">
        <v>0.3831188201904297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>
      <c r="A19" s="25" t="s">
        <v>368</v>
      </c>
      <c r="B19" s="136">
        <v>0.39157562255859374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>
      <c r="A20" s="25" t="s">
        <v>367</v>
      </c>
      <c r="B20" s="136">
        <v>0.42757835388183596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5" customHeight="1">
      <c r="A21" s="25" t="s">
        <v>371</v>
      </c>
      <c r="B21" s="136">
        <v>0.44051480293273926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>
      <c r="A22" s="25" t="s">
        <v>370</v>
      </c>
      <c r="B22" s="136">
        <v>0.49022226333618163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>
      <c r="A23" s="25" t="s">
        <v>381</v>
      </c>
      <c r="B23" s="136">
        <v>0.52843132019042971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>
      <c r="A24" s="25" t="s">
        <v>369</v>
      </c>
      <c r="B24" s="136">
        <v>0.57552747726440434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>
      <c r="A25" s="25" t="s">
        <v>375</v>
      </c>
      <c r="B25" s="136">
        <v>0.84582147598266599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>
      <c r="A26" s="25" t="s">
        <v>366</v>
      </c>
      <c r="B26" s="136">
        <v>0.94496078491210933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>
      <c r="A27" s="25" t="s">
        <v>378</v>
      </c>
      <c r="B27" s="136">
        <v>0.97900524139404299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>
      <c r="A28" s="25" t="s">
        <v>376</v>
      </c>
      <c r="B28" s="136">
        <v>2.2097440719604493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>
      <c r="A33" s="25" t="s">
        <v>388</v>
      </c>
      <c r="B33" s="25" t="s">
        <v>389</v>
      </c>
      <c r="C33" s="25" t="s">
        <v>390</v>
      </c>
      <c r="D33" s="25" t="s">
        <v>391</v>
      </c>
      <c r="E33" s="25" t="s">
        <v>392</v>
      </c>
      <c r="F33" s="25" t="s">
        <v>393</v>
      </c>
      <c r="G33" s="25" t="s">
        <v>394</v>
      </c>
      <c r="H33" s="25" t="s">
        <v>395</v>
      </c>
      <c r="I33" s="25" t="s">
        <v>396</v>
      </c>
      <c r="J33" s="25" t="s">
        <v>397</v>
      </c>
      <c r="K33" s="25" t="s">
        <v>398</v>
      </c>
      <c r="L33" s="25" t="s">
        <v>399</v>
      </c>
      <c r="M33" s="25" t="s">
        <v>400</v>
      </c>
      <c r="N33" s="25" t="s">
        <v>401</v>
      </c>
      <c r="O33" s="25" t="s">
        <v>402</v>
      </c>
      <c r="P33" s="25" t="s">
        <v>403</v>
      </c>
      <c r="Q33" s="25" t="s">
        <v>404</v>
      </c>
      <c r="R33" s="25"/>
      <c r="S33" s="25"/>
      <c r="T33" s="25"/>
      <c r="U33" s="25"/>
      <c r="V33" s="25"/>
    </row>
    <row r="34" spans="1:22">
      <c r="A34" s="136">
        <v>5.0532665252685547</v>
      </c>
      <c r="B34" s="136">
        <v>4.3184494972229004</v>
      </c>
      <c r="C34" s="136">
        <v>2.1310007572174072</v>
      </c>
      <c r="D34" s="136">
        <v>5.8923301696777344</v>
      </c>
      <c r="E34" s="136">
        <v>9.7270183563232422</v>
      </c>
      <c r="F34" s="136">
        <v>29.050041198730469</v>
      </c>
      <c r="G34" s="136">
        <v>5.4965019226074219</v>
      </c>
      <c r="H34" s="136">
        <v>8.7893924713134766</v>
      </c>
      <c r="I34" s="136">
        <v>8.985173225402832</v>
      </c>
      <c r="J34" s="136">
        <v>22.221035003662109</v>
      </c>
      <c r="K34" s="136">
        <v>118.38337707519531</v>
      </c>
      <c r="L34" s="136">
        <v>9.0077056884765625</v>
      </c>
      <c r="M34" s="136">
        <v>37.410877227783203</v>
      </c>
      <c r="N34" s="136">
        <v>7.6129021644592285</v>
      </c>
      <c r="O34" s="136">
        <v>8.6590538024902344</v>
      </c>
      <c r="P34" s="136">
        <v>17.715354919433594</v>
      </c>
      <c r="Q34" s="136">
        <v>27.612993240356445</v>
      </c>
      <c r="R34" s="25"/>
      <c r="S34" s="25"/>
      <c r="T34" s="25"/>
      <c r="U34" s="25"/>
      <c r="V34" s="25"/>
    </row>
    <row r="35" spans="1:2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>
      <c r="A36" s="25" t="s">
        <v>405</v>
      </c>
      <c r="B36" s="24" t="s">
        <v>406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>
      <c r="A37" s="137">
        <f>10000 / 1114248 *100</f>
        <v>0.89746627321745254</v>
      </c>
      <c r="B37" s="25" t="s">
        <v>366</v>
      </c>
      <c r="C37" s="25" t="s">
        <v>367</v>
      </c>
      <c r="D37" s="25" t="s">
        <v>368</v>
      </c>
      <c r="E37" s="25" t="s">
        <v>369</v>
      </c>
      <c r="F37" s="25" t="s">
        <v>370</v>
      </c>
      <c r="G37" s="25" t="s">
        <v>371</v>
      </c>
      <c r="H37" s="25" t="s">
        <v>372</v>
      </c>
      <c r="I37" s="25" t="s">
        <v>373</v>
      </c>
      <c r="J37" s="25" t="s">
        <v>374</v>
      </c>
      <c r="K37" s="25" t="s">
        <v>375</v>
      </c>
      <c r="L37" s="25" t="s">
        <v>376</v>
      </c>
      <c r="M37" s="25" t="s">
        <v>377</v>
      </c>
      <c r="N37" s="25" t="s">
        <v>378</v>
      </c>
      <c r="O37" s="25" t="s">
        <v>379</v>
      </c>
      <c r="P37" s="25" t="s">
        <v>380</v>
      </c>
      <c r="Q37" s="25" t="s">
        <v>381</v>
      </c>
      <c r="R37" s="25" t="s">
        <v>382</v>
      </c>
      <c r="S37" s="25"/>
      <c r="T37" s="25"/>
      <c r="U37" s="25"/>
      <c r="V37" s="25"/>
    </row>
    <row r="38" spans="1:22">
      <c r="A38" s="25"/>
      <c r="B38" s="136">
        <f>+A34*$A$37/10</f>
        <v>0.45351362760072755</v>
      </c>
      <c r="C38" s="136">
        <f t="shared" ref="C38:R38" si="1">+B34*$A$37/10</f>
        <v>0.38756627763504181</v>
      </c>
      <c r="D38" s="136">
        <f t="shared" si="1"/>
        <v>0.19125013078034758</v>
      </c>
      <c r="E38" s="136">
        <f t="shared" si="1"/>
        <v>0.52881675979474363</v>
      </c>
      <c r="F38" s="136">
        <f t="shared" si="1"/>
        <v>0.87296709137671713</v>
      </c>
      <c r="G38" s="136">
        <f t="shared" si="1"/>
        <v>2.6071432211438088</v>
      </c>
      <c r="H38" s="136">
        <f t="shared" si="1"/>
        <v>0.49329250962150456</v>
      </c>
      <c r="I38" s="136">
        <f t="shared" si="1"/>
        <v>0.78881833050752415</v>
      </c>
      <c r="J38" s="136">
        <f t="shared" si="1"/>
        <v>0.80638899288155164</v>
      </c>
      <c r="K38" s="136">
        <f t="shared" si="1"/>
        <v>1.9942629471771194</v>
      </c>
      <c r="L38" s="136">
        <f t="shared" si="1"/>
        <v>10.624508823457194</v>
      </c>
      <c r="M38" s="136">
        <f t="shared" si="1"/>
        <v>0.80841120544767087</v>
      </c>
      <c r="N38" s="136">
        <f t="shared" si="1"/>
        <v>3.3575000563414257</v>
      </c>
      <c r="O38" s="136">
        <f t="shared" si="1"/>
        <v>0.68323229339063019</v>
      </c>
      <c r="P38" s="136">
        <f t="shared" si="1"/>
        <v>0.77712087457103218</v>
      </c>
      <c r="Q38" s="136">
        <f t="shared" si="1"/>
        <v>1.5898933558268531</v>
      </c>
      <c r="R38" s="136">
        <f t="shared" si="1"/>
        <v>2.4781730135801405</v>
      </c>
      <c r="S38" s="25"/>
      <c r="T38" s="25"/>
      <c r="U38" s="25"/>
      <c r="V38" s="25"/>
    </row>
    <row r="39" spans="1:2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>
      <c r="A40" s="24" t="s">
        <v>387</v>
      </c>
      <c r="B40" s="7" t="s">
        <v>99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22">
      <c r="A41" s="25" t="s">
        <v>368</v>
      </c>
      <c r="B41" s="136">
        <v>0.19125013078034758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22">
      <c r="A42" s="25" t="s">
        <v>367</v>
      </c>
      <c r="B42" s="136">
        <v>0.38756627763504181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22">
      <c r="A43" s="25" t="s">
        <v>366</v>
      </c>
      <c r="B43" s="136">
        <v>0.45351362760072755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22">
      <c r="A44" s="25" t="s">
        <v>372</v>
      </c>
      <c r="B44" s="136">
        <v>0.49329250962150456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22">
      <c r="A45" s="25" t="s">
        <v>369</v>
      </c>
      <c r="B45" s="136">
        <v>0.52881675979474363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22">
      <c r="A46" s="135" t="s">
        <v>379</v>
      </c>
      <c r="B46" s="136">
        <v>0.68323229339063019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22">
      <c r="A47" s="25" t="s">
        <v>380</v>
      </c>
      <c r="B47" s="136">
        <v>0.77712087457103218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22">
      <c r="A48" s="25" t="s">
        <v>373</v>
      </c>
      <c r="B48" s="136">
        <v>0.78881833050752415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20">
      <c r="A49" s="25" t="s">
        <v>386</v>
      </c>
      <c r="B49" s="136">
        <v>0.80638899288155164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20">
      <c r="A50" s="25" t="s">
        <v>377</v>
      </c>
      <c r="B50" s="136">
        <v>0.80841120544767087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20">
      <c r="A51" s="25" t="s">
        <v>370</v>
      </c>
      <c r="B51" s="136">
        <v>0.87296709137671713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20">
      <c r="A52" s="25" t="s">
        <v>381</v>
      </c>
      <c r="B52" s="136">
        <v>1.5898933558268531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20">
      <c r="A53" s="25" t="s">
        <v>375</v>
      </c>
      <c r="B53" s="136">
        <v>1.9942629471771194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20">
      <c r="A54" s="25" t="s">
        <v>382</v>
      </c>
      <c r="B54" s="136">
        <v>2.4781730135801405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20">
      <c r="A55" s="25" t="s">
        <v>371</v>
      </c>
      <c r="B55" s="136">
        <v>2.6071432211438088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20">
      <c r="A56" s="25" t="s">
        <v>378</v>
      </c>
      <c r="B56" s="136">
        <v>3.3575000563414257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20">
      <c r="A57" s="25" t="s">
        <v>376</v>
      </c>
      <c r="B57" s="136">
        <v>10.624508823457194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20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1:20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1:20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1:20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0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1:20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</sheetData>
  <mergeCells count="1">
    <mergeCell ref="P2:Q2"/>
  </mergeCells>
  <hyperlinks>
    <hyperlink ref="P2:Q2" location="Indhold!A1" display="Tilbage til oversigt" xr:uid="{AAC9BFE2-98F1-408D-B73C-81F9398F210F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A245-B15C-42B8-9666-024A52FF25DF}">
  <dimension ref="A2:T98"/>
  <sheetViews>
    <sheetView workbookViewId="0"/>
  </sheetViews>
  <sheetFormatPr defaultColWidth="9.140625" defaultRowHeight="15"/>
  <cols>
    <col min="1" max="1" width="15.140625" style="1" customWidth="1"/>
    <col min="2" max="2" width="9.140625" style="1"/>
    <col min="3" max="3" width="13" style="1" customWidth="1"/>
    <col min="4" max="16384" width="9.140625" style="1"/>
  </cols>
  <sheetData>
    <row r="2" spans="1:19">
      <c r="A2" s="35" t="s">
        <v>68</v>
      </c>
      <c r="B2" s="35" t="s">
        <v>409</v>
      </c>
      <c r="C2" s="36"/>
      <c r="D2" s="36"/>
      <c r="E2" s="36"/>
      <c r="F2" s="36"/>
      <c r="G2" s="36"/>
      <c r="H2" s="36"/>
      <c r="I2" s="38"/>
      <c r="J2" s="36" t="s">
        <v>408</v>
      </c>
      <c r="K2" s="36"/>
      <c r="L2" s="36"/>
      <c r="M2" s="36"/>
      <c r="N2" s="36"/>
      <c r="O2" s="36"/>
      <c r="P2" s="36"/>
      <c r="Q2" s="36"/>
      <c r="R2" s="204" t="s">
        <v>78</v>
      </c>
      <c r="S2" s="204"/>
    </row>
    <row r="3" spans="1:19">
      <c r="H3" s="11"/>
    </row>
    <row r="4" spans="1:19" s="6" customFormat="1">
      <c r="A4" s="133" t="s">
        <v>410</v>
      </c>
      <c r="C4" s="71"/>
      <c r="D4" s="71"/>
      <c r="E4" s="71"/>
      <c r="F4" s="71"/>
      <c r="G4" s="71"/>
      <c r="H4" s="71"/>
      <c r="L4" s="71"/>
      <c r="M4" s="71"/>
      <c r="N4" s="71"/>
      <c r="O4" s="71"/>
      <c r="P4" s="71"/>
    </row>
    <row r="5" spans="1:19">
      <c r="A5" s="71" t="s">
        <v>261</v>
      </c>
      <c r="B5" s="71">
        <v>2016</v>
      </c>
      <c r="C5" s="32">
        <v>34.415531158447266</v>
      </c>
      <c r="D5" s="71"/>
      <c r="E5" s="71"/>
      <c r="F5" s="71"/>
      <c r="G5" s="71"/>
      <c r="H5" s="71"/>
      <c r="L5" s="71"/>
      <c r="M5" s="71"/>
      <c r="N5" s="71"/>
      <c r="O5" s="71"/>
    </row>
    <row r="6" spans="1:19">
      <c r="A6" s="71" t="s">
        <v>413</v>
      </c>
      <c r="B6" s="71">
        <v>2016</v>
      </c>
      <c r="C6" s="32">
        <v>35.597640991210938</v>
      </c>
      <c r="D6" s="71"/>
      <c r="E6" s="71"/>
      <c r="F6" s="71"/>
      <c r="G6" s="71"/>
      <c r="H6" s="71"/>
      <c r="L6" s="71"/>
      <c r="M6" s="71"/>
      <c r="N6" s="71"/>
      <c r="O6" s="71"/>
    </row>
    <row r="7" spans="1:19">
      <c r="A7" s="71" t="s">
        <v>258</v>
      </c>
      <c r="B7" s="71">
        <v>2016</v>
      </c>
      <c r="C7" s="32">
        <v>35.974227905273438</v>
      </c>
      <c r="D7" s="71"/>
      <c r="E7" s="71"/>
      <c r="F7" s="71"/>
      <c r="G7" s="71"/>
      <c r="H7" s="71"/>
      <c r="L7" s="71"/>
      <c r="M7" s="71"/>
      <c r="N7" s="71"/>
      <c r="O7" s="71"/>
    </row>
    <row r="8" spans="1:19">
      <c r="A8" s="71" t="s">
        <v>270</v>
      </c>
      <c r="B8" s="71">
        <v>2016</v>
      </c>
      <c r="C8" s="32">
        <v>38.227802276611328</v>
      </c>
      <c r="D8" s="71"/>
      <c r="E8" s="71"/>
      <c r="F8" s="71"/>
      <c r="G8" s="71"/>
      <c r="H8" s="71"/>
      <c r="L8" s="71"/>
      <c r="M8" s="71"/>
      <c r="N8" s="71"/>
      <c r="O8" s="71"/>
    </row>
    <row r="9" spans="1:19">
      <c r="A9" s="71" t="s">
        <v>52</v>
      </c>
      <c r="B9" s="71">
        <v>2016</v>
      </c>
      <c r="C9" s="32">
        <v>38.539115905761719</v>
      </c>
      <c r="D9" s="71"/>
      <c r="E9" s="71"/>
      <c r="F9" s="71"/>
      <c r="G9" s="71"/>
      <c r="H9" s="71"/>
      <c r="L9" s="71"/>
      <c r="M9" s="71"/>
      <c r="N9" s="71"/>
      <c r="O9" s="71"/>
    </row>
    <row r="10" spans="1:19">
      <c r="A10" s="71" t="s">
        <v>51</v>
      </c>
      <c r="B10" s="71">
        <v>2014</v>
      </c>
      <c r="C10" s="32">
        <v>38.730998992919922</v>
      </c>
      <c r="D10" s="71"/>
      <c r="E10" s="71"/>
      <c r="F10" s="71"/>
      <c r="G10" s="71"/>
      <c r="H10" s="71"/>
      <c r="L10" s="71"/>
      <c r="M10" s="71"/>
      <c r="N10" s="71"/>
      <c r="O10" s="71"/>
    </row>
    <row r="11" spans="1:19">
      <c r="A11" s="71" t="s">
        <v>263</v>
      </c>
      <c r="B11" s="71">
        <v>2016</v>
      </c>
      <c r="C11" s="32">
        <v>42.368663787841797</v>
      </c>
      <c r="D11" s="71"/>
      <c r="E11" s="71"/>
      <c r="F11" s="71"/>
      <c r="G11" s="71"/>
      <c r="H11" s="71"/>
      <c r="L11" s="71"/>
      <c r="M11" s="71"/>
      <c r="N11" s="71"/>
      <c r="O11" s="71"/>
    </row>
    <row r="12" spans="1:19">
      <c r="A12" s="71" t="s">
        <v>419</v>
      </c>
      <c r="B12" s="71">
        <v>2016</v>
      </c>
      <c r="C12" s="32">
        <v>42.839054107666016</v>
      </c>
      <c r="D12" s="71"/>
      <c r="E12" s="71"/>
      <c r="F12" s="71"/>
      <c r="G12" s="71"/>
      <c r="H12" s="71"/>
      <c r="L12" s="71"/>
      <c r="M12" s="71"/>
      <c r="N12" s="71"/>
      <c r="O12" s="71"/>
    </row>
    <row r="13" spans="1:19">
      <c r="A13" s="71" t="s">
        <v>50</v>
      </c>
      <c r="B13" s="71">
        <v>2016</v>
      </c>
      <c r="C13" s="32">
        <v>43.0242919921875</v>
      </c>
      <c r="D13" s="71"/>
      <c r="E13" s="71"/>
      <c r="F13" s="71"/>
      <c r="G13" s="71"/>
      <c r="H13" s="71"/>
      <c r="L13" s="71"/>
      <c r="M13" s="71"/>
      <c r="N13" s="71"/>
      <c r="O13" s="71"/>
    </row>
    <row r="14" spans="1:19">
      <c r="A14" s="71" t="s">
        <v>53</v>
      </c>
      <c r="B14" s="71">
        <v>2016</v>
      </c>
      <c r="C14" s="32">
        <v>44.979446411132813</v>
      </c>
      <c r="D14" s="71"/>
      <c r="E14" s="71"/>
      <c r="F14" s="71"/>
      <c r="G14" s="71"/>
      <c r="H14" s="71"/>
      <c r="L14" s="71"/>
      <c r="M14" s="71"/>
      <c r="N14" s="71"/>
      <c r="O14" s="71"/>
    </row>
    <row r="15" spans="1:19">
      <c r="A15" s="71" t="s">
        <v>259</v>
      </c>
      <c r="B15" s="71">
        <v>2016</v>
      </c>
      <c r="C15" s="32">
        <v>45.33782958984375</v>
      </c>
      <c r="D15" s="71"/>
      <c r="E15" s="71"/>
      <c r="F15" s="71"/>
      <c r="G15" s="71"/>
      <c r="H15" s="71"/>
      <c r="L15" s="71"/>
      <c r="M15" s="71"/>
      <c r="N15" s="71"/>
      <c r="O15" s="71"/>
    </row>
    <row r="16" spans="1:19">
      <c r="A16" s="71" t="s">
        <v>254</v>
      </c>
      <c r="B16" s="71">
        <v>2016</v>
      </c>
      <c r="C16" s="32">
        <v>45.375381469726563</v>
      </c>
      <c r="D16" s="71"/>
      <c r="E16" s="71"/>
      <c r="F16" s="71"/>
      <c r="G16" s="71"/>
      <c r="H16" s="71"/>
      <c r="L16" s="71"/>
      <c r="M16" s="71"/>
      <c r="N16" s="71"/>
      <c r="O16" s="71"/>
    </row>
    <row r="17" spans="1:16">
      <c r="A17" s="71" t="s">
        <v>264</v>
      </c>
      <c r="B17" s="71">
        <v>2016</v>
      </c>
      <c r="C17" s="32">
        <v>46.184043884277344</v>
      </c>
      <c r="D17" s="71"/>
      <c r="E17" s="71"/>
      <c r="F17" s="71"/>
      <c r="G17" s="71"/>
      <c r="H17" s="71"/>
      <c r="L17" s="71"/>
      <c r="M17" s="71"/>
      <c r="N17" s="71"/>
      <c r="O17" s="71"/>
    </row>
    <row r="18" spans="1:16">
      <c r="A18" s="71" t="s">
        <v>252</v>
      </c>
      <c r="B18" s="71">
        <v>2016</v>
      </c>
      <c r="C18" s="32">
        <v>46.646415710449219</v>
      </c>
      <c r="D18" s="71"/>
      <c r="E18" s="71"/>
      <c r="F18" s="71"/>
      <c r="G18" s="71"/>
      <c r="H18" s="71"/>
      <c r="L18" s="71"/>
      <c r="M18" s="71"/>
      <c r="N18" s="71"/>
      <c r="O18" s="71"/>
    </row>
    <row r="19" spans="1:16">
      <c r="A19" s="71" t="s">
        <v>251</v>
      </c>
      <c r="B19" s="71">
        <v>2016</v>
      </c>
      <c r="C19" s="32">
        <v>49.133571624755859</v>
      </c>
      <c r="D19" s="71"/>
      <c r="E19" s="71"/>
      <c r="F19" s="71"/>
      <c r="G19" s="71"/>
      <c r="H19" s="71"/>
      <c r="L19" s="71"/>
      <c r="M19" s="71"/>
      <c r="N19" s="71"/>
      <c r="O19" s="71"/>
    </row>
    <row r="20" spans="1:16">
      <c r="A20" s="71" t="s">
        <v>428</v>
      </c>
      <c r="B20" s="71">
        <v>2016</v>
      </c>
      <c r="C20" s="32">
        <v>49.894828796386719</v>
      </c>
      <c r="D20" s="71"/>
      <c r="E20" s="71"/>
      <c r="F20" s="71"/>
      <c r="G20" s="71"/>
      <c r="H20" s="71"/>
      <c r="L20" s="71"/>
      <c r="M20" s="71"/>
      <c r="N20" s="71"/>
      <c r="O20" s="71"/>
    </row>
    <row r="21" spans="1:16">
      <c r="A21" s="71" t="s">
        <v>430</v>
      </c>
      <c r="B21" s="71">
        <v>2016</v>
      </c>
      <c r="C21" s="32">
        <v>52.872379302978516</v>
      </c>
      <c r="D21" s="71"/>
      <c r="E21" s="71"/>
      <c r="F21" s="71"/>
      <c r="G21" s="71"/>
      <c r="H21" s="71"/>
      <c r="L21" s="71"/>
      <c r="M21" s="71"/>
      <c r="N21" s="71"/>
      <c r="O21" s="71"/>
    </row>
    <row r="22" spans="1:16">
      <c r="A22" s="71" t="s">
        <v>431</v>
      </c>
      <c r="B22" s="71">
        <v>2016</v>
      </c>
      <c r="C22" s="32">
        <v>52.882553100585938</v>
      </c>
      <c r="D22" s="71"/>
      <c r="E22" s="71"/>
      <c r="F22" s="71"/>
      <c r="G22" s="71"/>
      <c r="H22" s="71"/>
      <c r="L22" s="71"/>
      <c r="M22" s="71"/>
      <c r="N22" s="71"/>
      <c r="O22" s="71"/>
    </row>
    <row r="23" spans="1:16">
      <c r="A23" s="71" t="s">
        <v>250</v>
      </c>
      <c r="B23" s="71">
        <v>2016</v>
      </c>
      <c r="C23" s="32">
        <v>56.681911468505859</v>
      </c>
      <c r="D23" s="71"/>
      <c r="E23" s="71"/>
      <c r="F23" s="71"/>
      <c r="G23" s="71"/>
      <c r="H23" s="71"/>
      <c r="L23" s="71"/>
      <c r="M23" s="71"/>
      <c r="N23" s="71"/>
      <c r="O23" s="71"/>
    </row>
    <row r="24" spans="1:16">
      <c r="A24" s="71" t="s">
        <v>253</v>
      </c>
      <c r="B24" s="71">
        <v>2016</v>
      </c>
      <c r="C24" s="32">
        <v>56.837112426757813</v>
      </c>
      <c r="D24" s="71"/>
      <c r="E24" s="71"/>
      <c r="F24" s="71"/>
      <c r="G24" s="71"/>
      <c r="H24" s="71"/>
      <c r="L24" s="71"/>
      <c r="M24" s="71"/>
      <c r="N24" s="71"/>
      <c r="O24" s="71"/>
    </row>
    <row r="25" spans="1:16">
      <c r="A25" s="71" t="s">
        <v>434</v>
      </c>
      <c r="B25" s="71">
        <v>2016</v>
      </c>
      <c r="C25" s="32">
        <v>56.877288818359375</v>
      </c>
      <c r="D25" s="71"/>
      <c r="E25" s="71"/>
      <c r="F25" s="71"/>
      <c r="G25" s="71"/>
      <c r="H25" s="71"/>
      <c r="L25" s="71"/>
      <c r="M25" s="71"/>
      <c r="N25" s="71"/>
      <c r="O25" s="71"/>
    </row>
    <row r="26" spans="1:16">
      <c r="A26" s="71" t="s">
        <v>266</v>
      </c>
      <c r="B26" s="71">
        <v>2016</v>
      </c>
      <c r="C26" s="32">
        <v>57.148719787597656</v>
      </c>
      <c r="D26" s="71"/>
      <c r="E26" s="71"/>
      <c r="F26" s="71"/>
      <c r="G26" s="71"/>
      <c r="H26" s="71"/>
      <c r="L26" s="71"/>
      <c r="M26" s="71"/>
      <c r="N26" s="71"/>
      <c r="O26" s="71"/>
    </row>
    <row r="27" spans="1:16">
      <c r="A27" s="71" t="s">
        <v>249</v>
      </c>
      <c r="B27" s="71">
        <v>2016</v>
      </c>
      <c r="C27" s="32">
        <v>57.217330932617188</v>
      </c>
      <c r="D27" s="71"/>
      <c r="E27" s="71"/>
      <c r="F27" s="71"/>
      <c r="G27" s="71"/>
      <c r="H27" s="71"/>
      <c r="L27" s="71"/>
      <c r="M27" s="71"/>
      <c r="N27" s="71"/>
      <c r="O27" s="71"/>
    </row>
    <row r="28" spans="1:16">
      <c r="A28" s="71" t="s">
        <v>247</v>
      </c>
      <c r="B28" s="71">
        <v>2016</v>
      </c>
      <c r="C28" s="32">
        <v>57.511981964111328</v>
      </c>
      <c r="D28" s="71"/>
      <c r="E28" s="71"/>
      <c r="F28" s="71"/>
      <c r="G28" s="71"/>
      <c r="H28" s="71"/>
      <c r="L28" s="71"/>
      <c r="M28" s="71"/>
      <c r="N28" s="71"/>
      <c r="O28" s="71"/>
    </row>
    <row r="29" spans="1:16">
      <c r="A29" s="71"/>
      <c r="B29" s="71"/>
      <c r="C29" s="71"/>
      <c r="D29" s="71"/>
      <c r="E29" s="71"/>
      <c r="F29" s="71"/>
      <c r="G29" s="71"/>
      <c r="H29" s="71"/>
      <c r="L29" s="71"/>
      <c r="M29" s="71"/>
      <c r="N29" s="71"/>
      <c r="O29" s="71"/>
      <c r="P29" s="71"/>
    </row>
    <row r="30" spans="1:1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20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20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20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20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20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1:20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1:20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1:20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1:20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1:20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0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1:20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1:20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1:20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20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1:20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20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20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1:20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1:20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1:20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1:20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1:20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20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1:20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20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1:20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1:20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1:20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1:20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1:20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1:20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1:20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1:20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1:20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  <row r="80" spans="1:20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</row>
    <row r="81" spans="1:20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1:20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1:20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1:20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1:20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1:20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1:20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</row>
    <row r="89" spans="1:20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</row>
    <row r="90" spans="1:20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</row>
    <row r="91" spans="1:20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</row>
    <row r="92" spans="1:20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</row>
    <row r="93" spans="1:20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</row>
    <row r="94" spans="1:20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1:20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1:20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1:20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1:20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</sheetData>
  <mergeCells count="1">
    <mergeCell ref="R2:S2"/>
  </mergeCells>
  <hyperlinks>
    <hyperlink ref="R2:S2" location="Indhold!A1" display="Tilbage til oversigt" xr:uid="{8E1DC922-F12F-48EE-A23D-46C4A5F9A7C2}"/>
  </hyperlinks>
  <pageMargins left="0.75" right="0.75" top="0.75" bottom="0.5" header="0.5" footer="0.7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E7AB-E7FA-45C2-AE27-208B3666BE99}">
  <dimension ref="A1:Y202"/>
  <sheetViews>
    <sheetView topLeftCell="H1" workbookViewId="0">
      <selection activeCell="Y5" sqref="Y5"/>
    </sheetView>
  </sheetViews>
  <sheetFormatPr defaultRowHeight="12.75"/>
  <cols>
    <col min="1" max="7" width="9.140625" style="120"/>
    <col min="8" max="8" width="9.85546875" style="120" customWidth="1"/>
    <col min="9" max="263" width="9.140625" style="120"/>
    <col min="264" max="264" width="9.85546875" style="120" customWidth="1"/>
    <col min="265" max="519" width="9.140625" style="120"/>
    <col min="520" max="520" width="9.85546875" style="120" customWidth="1"/>
    <col min="521" max="775" width="9.140625" style="120"/>
    <col min="776" max="776" width="9.85546875" style="120" customWidth="1"/>
    <col min="777" max="1031" width="9.140625" style="120"/>
    <col min="1032" max="1032" width="9.85546875" style="120" customWidth="1"/>
    <col min="1033" max="1287" width="9.140625" style="120"/>
    <col min="1288" max="1288" width="9.85546875" style="120" customWidth="1"/>
    <col min="1289" max="1543" width="9.140625" style="120"/>
    <col min="1544" max="1544" width="9.85546875" style="120" customWidth="1"/>
    <col min="1545" max="1799" width="9.140625" style="120"/>
    <col min="1800" max="1800" width="9.85546875" style="120" customWidth="1"/>
    <col min="1801" max="2055" width="9.140625" style="120"/>
    <col min="2056" max="2056" width="9.85546875" style="120" customWidth="1"/>
    <col min="2057" max="2311" width="9.140625" style="120"/>
    <col min="2312" max="2312" width="9.85546875" style="120" customWidth="1"/>
    <col min="2313" max="2567" width="9.140625" style="120"/>
    <col min="2568" max="2568" width="9.85546875" style="120" customWidth="1"/>
    <col min="2569" max="2823" width="9.140625" style="120"/>
    <col min="2824" max="2824" width="9.85546875" style="120" customWidth="1"/>
    <col min="2825" max="3079" width="9.140625" style="120"/>
    <col min="3080" max="3080" width="9.85546875" style="120" customWidth="1"/>
    <col min="3081" max="3335" width="9.140625" style="120"/>
    <col min="3336" max="3336" width="9.85546875" style="120" customWidth="1"/>
    <col min="3337" max="3591" width="9.140625" style="120"/>
    <col min="3592" max="3592" width="9.85546875" style="120" customWidth="1"/>
    <col min="3593" max="3847" width="9.140625" style="120"/>
    <col min="3848" max="3848" width="9.85546875" style="120" customWidth="1"/>
    <col min="3849" max="4103" width="9.140625" style="120"/>
    <col min="4104" max="4104" width="9.85546875" style="120" customWidth="1"/>
    <col min="4105" max="4359" width="9.140625" style="120"/>
    <col min="4360" max="4360" width="9.85546875" style="120" customWidth="1"/>
    <col min="4361" max="4615" width="9.140625" style="120"/>
    <col min="4616" max="4616" width="9.85546875" style="120" customWidth="1"/>
    <col min="4617" max="4871" width="9.140625" style="120"/>
    <col min="4872" max="4872" width="9.85546875" style="120" customWidth="1"/>
    <col min="4873" max="5127" width="9.140625" style="120"/>
    <col min="5128" max="5128" width="9.85546875" style="120" customWidth="1"/>
    <col min="5129" max="5383" width="9.140625" style="120"/>
    <col min="5384" max="5384" width="9.85546875" style="120" customWidth="1"/>
    <col min="5385" max="5639" width="9.140625" style="120"/>
    <col min="5640" max="5640" width="9.85546875" style="120" customWidth="1"/>
    <col min="5641" max="5895" width="9.140625" style="120"/>
    <col min="5896" max="5896" width="9.85546875" style="120" customWidth="1"/>
    <col min="5897" max="6151" width="9.140625" style="120"/>
    <col min="6152" max="6152" width="9.85546875" style="120" customWidth="1"/>
    <col min="6153" max="6407" width="9.140625" style="120"/>
    <col min="6408" max="6408" width="9.85546875" style="120" customWidth="1"/>
    <col min="6409" max="6663" width="9.140625" style="120"/>
    <col min="6664" max="6664" width="9.85546875" style="120" customWidth="1"/>
    <col min="6665" max="6919" width="9.140625" style="120"/>
    <col min="6920" max="6920" width="9.85546875" style="120" customWidth="1"/>
    <col min="6921" max="7175" width="9.140625" style="120"/>
    <col min="7176" max="7176" width="9.85546875" style="120" customWidth="1"/>
    <col min="7177" max="7431" width="9.140625" style="120"/>
    <col min="7432" max="7432" width="9.85546875" style="120" customWidth="1"/>
    <col min="7433" max="7687" width="9.140625" style="120"/>
    <col min="7688" max="7688" width="9.85546875" style="120" customWidth="1"/>
    <col min="7689" max="7943" width="9.140625" style="120"/>
    <col min="7944" max="7944" width="9.85546875" style="120" customWidth="1"/>
    <col min="7945" max="8199" width="9.140625" style="120"/>
    <col min="8200" max="8200" width="9.85546875" style="120" customWidth="1"/>
    <col min="8201" max="8455" width="9.140625" style="120"/>
    <col min="8456" max="8456" width="9.85546875" style="120" customWidth="1"/>
    <col min="8457" max="8711" width="9.140625" style="120"/>
    <col min="8712" max="8712" width="9.85546875" style="120" customWidth="1"/>
    <col min="8713" max="8967" width="9.140625" style="120"/>
    <col min="8968" max="8968" width="9.85546875" style="120" customWidth="1"/>
    <col min="8969" max="9223" width="9.140625" style="120"/>
    <col min="9224" max="9224" width="9.85546875" style="120" customWidth="1"/>
    <col min="9225" max="9479" width="9.140625" style="120"/>
    <col min="9480" max="9480" width="9.85546875" style="120" customWidth="1"/>
    <col min="9481" max="9735" width="9.140625" style="120"/>
    <col min="9736" max="9736" width="9.85546875" style="120" customWidth="1"/>
    <col min="9737" max="9991" width="9.140625" style="120"/>
    <col min="9992" max="9992" width="9.85546875" style="120" customWidth="1"/>
    <col min="9993" max="10247" width="9.140625" style="120"/>
    <col min="10248" max="10248" width="9.85546875" style="120" customWidth="1"/>
    <col min="10249" max="10503" width="9.140625" style="120"/>
    <col min="10504" max="10504" width="9.85546875" style="120" customWidth="1"/>
    <col min="10505" max="10759" width="9.140625" style="120"/>
    <col min="10760" max="10760" width="9.85546875" style="120" customWidth="1"/>
    <col min="10761" max="11015" width="9.140625" style="120"/>
    <col min="11016" max="11016" width="9.85546875" style="120" customWidth="1"/>
    <col min="11017" max="11271" width="9.140625" style="120"/>
    <col min="11272" max="11272" width="9.85546875" style="120" customWidth="1"/>
    <col min="11273" max="11527" width="9.140625" style="120"/>
    <col min="11528" max="11528" width="9.85546875" style="120" customWidth="1"/>
    <col min="11529" max="11783" width="9.140625" style="120"/>
    <col min="11784" max="11784" width="9.85546875" style="120" customWidth="1"/>
    <col min="11785" max="12039" width="9.140625" style="120"/>
    <col min="12040" max="12040" width="9.85546875" style="120" customWidth="1"/>
    <col min="12041" max="12295" width="9.140625" style="120"/>
    <col min="12296" max="12296" width="9.85546875" style="120" customWidth="1"/>
    <col min="12297" max="12551" width="9.140625" style="120"/>
    <col min="12552" max="12552" width="9.85546875" style="120" customWidth="1"/>
    <col min="12553" max="12807" width="9.140625" style="120"/>
    <col min="12808" max="12808" width="9.85546875" style="120" customWidth="1"/>
    <col min="12809" max="13063" width="9.140625" style="120"/>
    <col min="13064" max="13064" width="9.85546875" style="120" customWidth="1"/>
    <col min="13065" max="13319" width="9.140625" style="120"/>
    <col min="13320" max="13320" width="9.85546875" style="120" customWidth="1"/>
    <col min="13321" max="13575" width="9.140625" style="120"/>
    <col min="13576" max="13576" width="9.85546875" style="120" customWidth="1"/>
    <col min="13577" max="13831" width="9.140625" style="120"/>
    <col min="13832" max="13832" width="9.85546875" style="120" customWidth="1"/>
    <col min="13833" max="14087" width="9.140625" style="120"/>
    <col min="14088" max="14088" width="9.85546875" style="120" customWidth="1"/>
    <col min="14089" max="14343" width="9.140625" style="120"/>
    <col min="14344" max="14344" width="9.85546875" style="120" customWidth="1"/>
    <col min="14345" max="14599" width="9.140625" style="120"/>
    <col min="14600" max="14600" width="9.85546875" style="120" customWidth="1"/>
    <col min="14601" max="14855" width="9.140625" style="120"/>
    <col min="14856" max="14856" width="9.85546875" style="120" customWidth="1"/>
    <col min="14857" max="15111" width="9.140625" style="120"/>
    <col min="15112" max="15112" width="9.85546875" style="120" customWidth="1"/>
    <col min="15113" max="15367" width="9.140625" style="120"/>
    <col min="15368" max="15368" width="9.85546875" style="120" customWidth="1"/>
    <col min="15369" max="15623" width="9.140625" style="120"/>
    <col min="15624" max="15624" width="9.85546875" style="120" customWidth="1"/>
    <col min="15625" max="15879" width="9.140625" style="120"/>
    <col min="15880" max="15880" width="9.85546875" style="120" customWidth="1"/>
    <col min="15881" max="16135" width="9.140625" style="120"/>
    <col min="16136" max="16136" width="9.85546875" style="120" customWidth="1"/>
    <col min="16137" max="16384" width="9.140625" style="120"/>
  </cols>
  <sheetData>
    <row r="1" spans="1:22" s="1" customFormat="1" ht="15"/>
    <row r="2" spans="1:22" s="1" customFormat="1" ht="15">
      <c r="A2" s="35" t="s">
        <v>446</v>
      </c>
      <c r="B2" s="35" t="s">
        <v>447</v>
      </c>
      <c r="C2" s="36"/>
      <c r="D2" s="36"/>
      <c r="E2" s="36"/>
      <c r="F2" s="36"/>
      <c r="G2" s="36"/>
      <c r="H2" s="36"/>
      <c r="I2" s="38"/>
      <c r="J2" s="36" t="s">
        <v>448</v>
      </c>
      <c r="K2" s="36"/>
      <c r="L2" s="36"/>
      <c r="M2" s="36"/>
      <c r="N2" s="36"/>
      <c r="O2" s="36"/>
      <c r="P2" s="36"/>
      <c r="Q2" s="36"/>
      <c r="R2" s="204" t="s">
        <v>78</v>
      </c>
      <c r="S2" s="204"/>
    </row>
    <row r="4" spans="1:22" ht="15">
      <c r="A4" s="71" t="s">
        <v>452</v>
      </c>
      <c r="B4" s="71" t="s">
        <v>235</v>
      </c>
      <c r="C4" s="71" t="s">
        <v>453</v>
      </c>
      <c r="D4" s="71"/>
      <c r="E4" s="71" t="s">
        <v>451</v>
      </c>
      <c r="F4" s="71" t="s">
        <v>450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 t="s">
        <v>452</v>
      </c>
      <c r="R4" s="71" t="s">
        <v>235</v>
      </c>
      <c r="S4" s="71" t="s">
        <v>453</v>
      </c>
      <c r="U4" s="120" t="s">
        <v>449</v>
      </c>
      <c r="V4" s="120" t="s">
        <v>450</v>
      </c>
    </row>
    <row r="5" spans="1:22" ht="15">
      <c r="A5" s="71" t="s">
        <v>424</v>
      </c>
      <c r="B5" s="71">
        <v>2002</v>
      </c>
      <c r="C5" s="71">
        <v>1</v>
      </c>
      <c r="D5" s="71"/>
      <c r="E5" s="141">
        <v>2823.27099609375</v>
      </c>
      <c r="F5" s="71">
        <v>0.20478110015392303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120" t="s">
        <v>424</v>
      </c>
      <c r="R5" s="120">
        <v>2004</v>
      </c>
      <c r="S5" s="120">
        <v>1</v>
      </c>
      <c r="U5" s="120">
        <v>-0.99565219879150391</v>
      </c>
      <c r="V5" s="120">
        <v>-0.97920626401901245</v>
      </c>
    </row>
    <row r="6" spans="1:22" ht="15">
      <c r="A6" s="71" t="s">
        <v>424</v>
      </c>
      <c r="B6" s="71">
        <v>2004</v>
      </c>
      <c r="C6" s="71">
        <v>1</v>
      </c>
      <c r="D6" s="71"/>
      <c r="E6" s="141">
        <v>6207.6787109375</v>
      </c>
      <c r="F6" s="71">
        <v>-1.2636654376983643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120" t="s">
        <v>424</v>
      </c>
      <c r="R6" s="120">
        <v>2006</v>
      </c>
      <c r="S6" s="120">
        <v>1</v>
      </c>
      <c r="U6" s="120">
        <v>-1.218181848526001</v>
      </c>
      <c r="V6" s="120">
        <v>-1.036950945854187</v>
      </c>
    </row>
    <row r="7" spans="1:22" ht="15">
      <c r="A7" s="71" t="s">
        <v>424</v>
      </c>
      <c r="B7" s="71">
        <v>2006</v>
      </c>
      <c r="C7" s="71">
        <v>1</v>
      </c>
      <c r="D7" s="71"/>
      <c r="E7" s="141">
        <v>8616.591796875</v>
      </c>
      <c r="F7" s="71">
        <v>-1.5577281713485718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120" t="s">
        <v>424</v>
      </c>
      <c r="R7" s="120">
        <v>2014</v>
      </c>
      <c r="S7" s="120">
        <v>1</v>
      </c>
      <c r="U7" s="120">
        <v>-0.32222223281860352</v>
      </c>
      <c r="V7" s="120">
        <v>0.90198624134063721</v>
      </c>
    </row>
    <row r="8" spans="1:22" ht="15">
      <c r="A8" s="71" t="s">
        <v>424</v>
      </c>
      <c r="B8" s="71">
        <v>2014</v>
      </c>
      <c r="C8" s="71">
        <v>1</v>
      </c>
      <c r="D8" s="71"/>
      <c r="E8" s="141">
        <v>7930.47607421875</v>
      </c>
      <c r="F8" s="71">
        <v>5.25701604783535E-3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120" t="s">
        <v>418</v>
      </c>
      <c r="R8" s="120">
        <v>2004</v>
      </c>
      <c r="S8" s="120">
        <v>2</v>
      </c>
      <c r="U8" s="120">
        <v>-0.29565218091011047</v>
      </c>
      <c r="V8" s="120">
        <v>-5.3223762512207031</v>
      </c>
    </row>
    <row r="9" spans="1:22" ht="15">
      <c r="A9" s="71" t="s">
        <v>424</v>
      </c>
      <c r="B9" s="71">
        <v>2016</v>
      </c>
      <c r="C9" s="71">
        <v>1</v>
      </c>
      <c r="D9" s="71"/>
      <c r="E9" s="141">
        <v>10846.837890625</v>
      </c>
      <c r="F9" s="71">
        <v>-1.914758563041687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120" t="s">
        <v>418</v>
      </c>
      <c r="R9" s="120">
        <v>2006</v>
      </c>
      <c r="S9" s="120">
        <v>2</v>
      </c>
      <c r="U9" s="120">
        <v>-2.718181848526001</v>
      </c>
      <c r="V9" s="120">
        <v>-6.8418407440185547</v>
      </c>
    </row>
    <row r="10" spans="1:22" ht="15">
      <c r="A10" s="71" t="s">
        <v>418</v>
      </c>
      <c r="B10" s="71">
        <v>2002</v>
      </c>
      <c r="C10" s="71">
        <v>2</v>
      </c>
      <c r="D10" s="71"/>
      <c r="E10" s="141">
        <v>1960.1849365234375</v>
      </c>
      <c r="F10" s="71">
        <v>-2.4422144889831543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20" t="s">
        <v>418</v>
      </c>
      <c r="R10" s="120">
        <v>2008</v>
      </c>
      <c r="S10" s="120">
        <v>2</v>
      </c>
      <c r="U10" s="120">
        <v>-2.4652173519134521</v>
      </c>
      <c r="V10" s="120">
        <v>-7.081301212310791</v>
      </c>
    </row>
    <row r="11" spans="1:22" ht="15">
      <c r="A11" s="71" t="s">
        <v>418</v>
      </c>
      <c r="B11" s="71">
        <v>2004</v>
      </c>
      <c r="C11" s="71">
        <v>2</v>
      </c>
      <c r="D11" s="71"/>
      <c r="E11" s="141">
        <v>4334.7099609375</v>
      </c>
      <c r="F11" s="71">
        <v>-5.6068358421325684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20" t="s">
        <v>418</v>
      </c>
      <c r="R11" s="120">
        <v>2010</v>
      </c>
      <c r="S11" s="120">
        <v>2</v>
      </c>
      <c r="U11" s="120">
        <v>-2.8730769157409668</v>
      </c>
      <c r="V11" s="120">
        <v>-7.0725927352905273</v>
      </c>
    </row>
    <row r="12" spans="1:22" ht="15">
      <c r="A12" s="71" t="s">
        <v>418</v>
      </c>
      <c r="B12" s="71">
        <v>2006</v>
      </c>
      <c r="C12" s="71">
        <v>2</v>
      </c>
      <c r="D12" s="71"/>
      <c r="E12" s="141">
        <v>5890.80712890625</v>
      </c>
      <c r="F12" s="71">
        <v>-7.3626179695129395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20" t="s">
        <v>418</v>
      </c>
      <c r="R12" s="120">
        <v>2012</v>
      </c>
      <c r="S12" s="120">
        <v>2</v>
      </c>
      <c r="U12" s="120">
        <v>-3.7239999771118164</v>
      </c>
      <c r="V12" s="120">
        <v>-10.954067230224609</v>
      </c>
    </row>
    <row r="13" spans="1:22" ht="15">
      <c r="A13" s="71" t="s">
        <v>418</v>
      </c>
      <c r="B13" s="71">
        <v>2008</v>
      </c>
      <c r="C13" s="71">
        <v>2</v>
      </c>
      <c r="D13" s="71"/>
      <c r="E13" s="141">
        <v>7033.19189453125</v>
      </c>
      <c r="F13" s="71">
        <v>-7.8431954383850098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120" t="s">
        <v>418</v>
      </c>
      <c r="R13" s="120">
        <v>2014</v>
      </c>
      <c r="S13" s="120">
        <v>2</v>
      </c>
      <c r="U13" s="120">
        <v>-2.7222223281860352</v>
      </c>
      <c r="V13" s="120">
        <v>-5.0129804611206055</v>
      </c>
    </row>
    <row r="14" spans="1:22" ht="15">
      <c r="A14" s="71" t="s">
        <v>418</v>
      </c>
      <c r="B14" s="71">
        <v>2010</v>
      </c>
      <c r="C14" s="71">
        <v>2</v>
      </c>
      <c r="D14" s="71"/>
      <c r="E14" s="141">
        <v>9123.7451171875</v>
      </c>
      <c r="F14" s="71">
        <v>-7.1265807151794434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20" t="s">
        <v>443</v>
      </c>
      <c r="R14" s="120">
        <v>2006</v>
      </c>
      <c r="S14" s="120">
        <v>3</v>
      </c>
      <c r="U14" s="120">
        <v>4.8818182945251465</v>
      </c>
      <c r="V14" s="120">
        <v>24.227895736694336</v>
      </c>
    </row>
    <row r="15" spans="1:22" ht="15">
      <c r="A15" s="71" t="s">
        <v>418</v>
      </c>
      <c r="B15" s="71">
        <v>2012</v>
      </c>
      <c r="C15" s="71">
        <v>2</v>
      </c>
      <c r="D15" s="71"/>
      <c r="E15" s="141">
        <v>8415.416015625</v>
      </c>
      <c r="F15" s="71">
        <v>-10.930397987365723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120" t="s">
        <v>443</v>
      </c>
      <c r="R15" s="120">
        <v>2008</v>
      </c>
      <c r="S15" s="120">
        <v>3</v>
      </c>
      <c r="U15" s="120">
        <v>2.7347826957702637</v>
      </c>
      <c r="V15" s="120">
        <v>22.50004768371582</v>
      </c>
    </row>
    <row r="16" spans="1:22" ht="15">
      <c r="A16" s="71" t="s">
        <v>418</v>
      </c>
      <c r="B16" s="71">
        <v>2014</v>
      </c>
      <c r="C16" s="71">
        <v>2</v>
      </c>
      <c r="D16" s="71"/>
      <c r="E16" s="141">
        <v>4146.18310546875</v>
      </c>
      <c r="F16" s="71">
        <v>-5.9097094535827637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120" t="s">
        <v>443</v>
      </c>
      <c r="R16" s="120">
        <v>2010</v>
      </c>
      <c r="S16" s="120">
        <v>3</v>
      </c>
      <c r="U16" s="120">
        <v>4.4269232749938965</v>
      </c>
      <c r="V16" s="120">
        <v>15.75765323638916</v>
      </c>
    </row>
    <row r="17" spans="1:25" ht="15">
      <c r="A17" s="71" t="s">
        <v>418</v>
      </c>
      <c r="B17" s="71">
        <v>2016</v>
      </c>
      <c r="C17" s="71">
        <v>2</v>
      </c>
      <c r="D17" s="71"/>
      <c r="E17" s="141">
        <v>6187.01416015625</v>
      </c>
      <c r="F17" s="71">
        <v>-4.9214763641357422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120" t="s">
        <v>443</v>
      </c>
      <c r="R17" s="120">
        <v>2012</v>
      </c>
      <c r="S17" s="120">
        <v>3</v>
      </c>
      <c r="U17" s="120">
        <v>4.7760000228881836</v>
      </c>
      <c r="V17" s="120">
        <v>20.099006652832031</v>
      </c>
    </row>
    <row r="18" spans="1:25" ht="15">
      <c r="A18" s="71" t="s">
        <v>443</v>
      </c>
      <c r="B18" s="71">
        <v>2006</v>
      </c>
      <c r="C18" s="71">
        <v>3</v>
      </c>
      <c r="D18" s="71"/>
      <c r="E18" s="141">
        <v>-20021.501953125</v>
      </c>
      <c r="F18" s="71">
        <v>23.707118988037109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20" t="s">
        <v>442</v>
      </c>
      <c r="R18" s="120">
        <v>2010</v>
      </c>
      <c r="S18" s="120">
        <v>4</v>
      </c>
      <c r="U18" s="120">
        <v>1.1269230842590332</v>
      </c>
      <c r="V18" s="120">
        <v>13.358956336975098</v>
      </c>
    </row>
    <row r="19" spans="1:25" ht="15">
      <c r="A19" s="71" t="s">
        <v>443</v>
      </c>
      <c r="B19" s="71">
        <v>2008</v>
      </c>
      <c r="C19" s="71">
        <v>3</v>
      </c>
      <c r="D19" s="71"/>
      <c r="E19" s="141">
        <v>-18416.013671875</v>
      </c>
      <c r="F19" s="71">
        <v>21.738153457641602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120" t="s">
        <v>440</v>
      </c>
      <c r="R19" s="120">
        <v>2006</v>
      </c>
      <c r="S19" s="120">
        <v>5</v>
      </c>
      <c r="U19" s="120">
        <v>0.28181818127632141</v>
      </c>
      <c r="V19" s="120">
        <v>-5.1332378387451172</v>
      </c>
    </row>
    <row r="20" spans="1:25" ht="15">
      <c r="A20" s="71" t="s">
        <v>443</v>
      </c>
      <c r="B20" s="71">
        <v>2010</v>
      </c>
      <c r="C20" s="71">
        <v>3</v>
      </c>
      <c r="D20" s="71"/>
      <c r="E20" s="141">
        <v>-16966.31640625</v>
      </c>
      <c r="F20" s="71">
        <v>15.703665733337402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20" t="s">
        <v>440</v>
      </c>
      <c r="R20" s="120">
        <v>2008</v>
      </c>
      <c r="S20" s="120">
        <v>5</v>
      </c>
      <c r="U20" s="120">
        <v>0.83478260040283203</v>
      </c>
      <c r="V20" s="120">
        <v>-9.1961841583251953</v>
      </c>
    </row>
    <row r="21" spans="1:25" ht="15">
      <c r="A21" s="71" t="s">
        <v>443</v>
      </c>
      <c r="B21" s="71">
        <v>2012</v>
      </c>
      <c r="C21" s="71">
        <v>3</v>
      </c>
      <c r="D21" s="71"/>
      <c r="E21" s="141">
        <v>-18584.6484375</v>
      </c>
      <c r="F21" s="71">
        <v>20.122676849365234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20" t="s">
        <v>440</v>
      </c>
      <c r="R21" s="120">
        <v>2010</v>
      </c>
      <c r="S21" s="120">
        <v>5</v>
      </c>
      <c r="U21" s="120">
        <v>0.22692307829856873</v>
      </c>
      <c r="V21" s="120">
        <v>-3.2623815536499023</v>
      </c>
    </row>
    <row r="22" spans="1:25" ht="15">
      <c r="A22" s="71" t="s">
        <v>442</v>
      </c>
      <c r="B22" s="71">
        <v>2008</v>
      </c>
      <c r="C22" s="71">
        <v>4</v>
      </c>
      <c r="D22" s="71"/>
      <c r="E22" s="141">
        <v>-11269.1328125</v>
      </c>
      <c r="F22" s="71">
        <v>10.403287887573242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20" t="s">
        <v>440</v>
      </c>
      <c r="R22" s="120">
        <v>2012</v>
      </c>
      <c r="S22" s="120">
        <v>5</v>
      </c>
      <c r="U22" s="120">
        <v>3.0759999752044678</v>
      </c>
      <c r="V22" s="120">
        <v>8.6519584655761719</v>
      </c>
    </row>
    <row r="23" spans="1:25" ht="15">
      <c r="A23" s="71" t="s">
        <v>442</v>
      </c>
      <c r="B23" s="71">
        <v>2010</v>
      </c>
      <c r="C23" s="71">
        <v>4</v>
      </c>
      <c r="D23" s="71"/>
      <c r="E23" s="141">
        <v>-12037.0634765625</v>
      </c>
      <c r="F23" s="71">
        <v>13.30496883392334</v>
      </c>
      <c r="G23" s="71"/>
      <c r="H23" s="138"/>
      <c r="I23" s="139"/>
      <c r="J23" s="71"/>
      <c r="K23" s="71"/>
      <c r="L23" s="71"/>
      <c r="M23" s="71"/>
      <c r="N23" s="71"/>
      <c r="O23" s="71"/>
      <c r="P23" s="71"/>
      <c r="Q23" s="120" t="s">
        <v>426</v>
      </c>
      <c r="R23" s="120">
        <v>2004</v>
      </c>
      <c r="S23" s="120">
        <v>6</v>
      </c>
      <c r="U23" s="120">
        <v>-3.2956521511077881</v>
      </c>
      <c r="V23" s="120">
        <v>8.2907905578613281</v>
      </c>
      <c r="X23" s="121"/>
      <c r="Y23" s="140"/>
    </row>
    <row r="24" spans="1:25" ht="15">
      <c r="A24" s="71" t="s">
        <v>440</v>
      </c>
      <c r="B24" s="71">
        <v>2006</v>
      </c>
      <c r="C24" s="71">
        <v>5</v>
      </c>
      <c r="D24" s="71"/>
      <c r="E24" s="141">
        <v>846.0667724609375</v>
      </c>
      <c r="F24" s="71">
        <v>-5.654015064239502</v>
      </c>
      <c r="G24" s="71"/>
      <c r="H24" s="138"/>
      <c r="I24" s="139"/>
      <c r="J24" s="71"/>
      <c r="K24" s="71"/>
      <c r="L24" s="71"/>
      <c r="M24" s="71"/>
      <c r="N24" s="71"/>
      <c r="O24" s="71"/>
      <c r="P24" s="71"/>
      <c r="Q24" s="120" t="s">
        <v>426</v>
      </c>
      <c r="R24" s="120">
        <v>2008</v>
      </c>
      <c r="S24" s="120">
        <v>6</v>
      </c>
      <c r="U24" s="120">
        <v>-4.5652174949645996</v>
      </c>
      <c r="V24" s="120">
        <v>5.1281371116638184</v>
      </c>
      <c r="X24" s="121"/>
      <c r="Y24" s="140"/>
    </row>
    <row r="25" spans="1:25" ht="15">
      <c r="A25" s="71" t="s">
        <v>440</v>
      </c>
      <c r="B25" s="71">
        <v>2008</v>
      </c>
      <c r="C25" s="71">
        <v>5</v>
      </c>
      <c r="D25" s="71"/>
      <c r="E25" s="141">
        <v>3491.37548828125</v>
      </c>
      <c r="F25" s="71">
        <v>-9.9580783843994141</v>
      </c>
      <c r="G25" s="71"/>
      <c r="H25" s="138"/>
      <c r="I25" s="139"/>
      <c r="J25" s="71"/>
      <c r="K25" s="71"/>
      <c r="L25" s="71"/>
      <c r="M25" s="71"/>
      <c r="N25" s="71"/>
      <c r="O25" s="71"/>
      <c r="P25" s="71"/>
      <c r="Q25" s="120" t="s">
        <v>426</v>
      </c>
      <c r="R25" s="120">
        <v>2010</v>
      </c>
      <c r="S25" s="120">
        <v>6</v>
      </c>
      <c r="U25" s="120">
        <v>-4.6730771064758301</v>
      </c>
      <c r="V25" s="120">
        <v>4.0929269790649414</v>
      </c>
      <c r="X25" s="121"/>
      <c r="Y25" s="140"/>
    </row>
    <row r="26" spans="1:25" ht="15">
      <c r="A26" s="71" t="s">
        <v>440</v>
      </c>
      <c r="B26" s="71">
        <v>2010</v>
      </c>
      <c r="C26" s="71">
        <v>5</v>
      </c>
      <c r="D26" s="71"/>
      <c r="E26" s="141">
        <v>2100.475830078125</v>
      </c>
      <c r="F26" s="71">
        <v>-3.3163695335388184</v>
      </c>
      <c r="G26" s="71"/>
      <c r="H26" s="138"/>
      <c r="I26" s="139"/>
      <c r="J26" s="71"/>
      <c r="K26" s="71"/>
      <c r="L26" s="71"/>
      <c r="M26" s="71"/>
      <c r="N26" s="71"/>
      <c r="O26" s="71"/>
      <c r="P26" s="71"/>
      <c r="Q26" s="120" t="s">
        <v>426</v>
      </c>
      <c r="R26" s="120">
        <v>2012</v>
      </c>
      <c r="S26" s="120">
        <v>6</v>
      </c>
      <c r="U26" s="120">
        <v>-5.124000072479248</v>
      </c>
      <c r="V26" s="120">
        <v>5.3562355041503906</v>
      </c>
      <c r="X26" s="121"/>
      <c r="Y26" s="140"/>
    </row>
    <row r="27" spans="1:25" ht="15">
      <c r="A27" s="71" t="s">
        <v>440</v>
      </c>
      <c r="B27" s="71">
        <v>2012</v>
      </c>
      <c r="C27" s="71">
        <v>5</v>
      </c>
      <c r="D27" s="71"/>
      <c r="E27" s="141">
        <v>-2872.771240234375</v>
      </c>
      <c r="F27" s="71">
        <v>8.6756277084350586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120" t="s">
        <v>426</v>
      </c>
      <c r="R27" s="120">
        <v>2014</v>
      </c>
      <c r="S27" s="120">
        <v>6</v>
      </c>
      <c r="U27" s="120">
        <v>-4.9222221374511719</v>
      </c>
      <c r="V27" s="120">
        <v>1.8785640001296997</v>
      </c>
    </row>
    <row r="28" spans="1:25" ht="15">
      <c r="A28" s="71" t="s">
        <v>426</v>
      </c>
      <c r="B28" s="71">
        <v>2002</v>
      </c>
      <c r="C28" s="71">
        <v>6</v>
      </c>
      <c r="D28" s="71"/>
      <c r="E28" s="141">
        <v>-11381.1494140625</v>
      </c>
      <c r="F28" s="71">
        <v>6.6233410835266113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20" t="s">
        <v>417</v>
      </c>
      <c r="R28" s="120">
        <v>2004</v>
      </c>
      <c r="S28" s="120">
        <v>7</v>
      </c>
      <c r="U28" s="120">
        <v>-5.8956522941589355</v>
      </c>
      <c r="V28" s="120">
        <v>-13.303596496582031</v>
      </c>
    </row>
    <row r="29" spans="1:25" ht="15">
      <c r="A29" s="71" t="s">
        <v>426</v>
      </c>
      <c r="B29" s="71">
        <v>2004</v>
      </c>
      <c r="C29" s="71">
        <v>6</v>
      </c>
      <c r="D29" s="71"/>
      <c r="E29" s="141">
        <v>-7694.1181640625</v>
      </c>
      <c r="F29" s="71">
        <v>8.0063314437866211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120" t="s">
        <v>417</v>
      </c>
      <c r="R29" s="120">
        <v>2006</v>
      </c>
      <c r="S29" s="120">
        <v>7</v>
      </c>
      <c r="U29" s="120">
        <v>-4.9181818962097168</v>
      </c>
      <c r="V29" s="120">
        <v>-13.090761184692383</v>
      </c>
    </row>
    <row r="30" spans="1:25" ht="15">
      <c r="A30" s="71" t="s">
        <v>426</v>
      </c>
      <c r="B30" s="71">
        <v>2008</v>
      </c>
      <c r="C30" s="71">
        <v>6</v>
      </c>
      <c r="D30" s="71"/>
      <c r="E30" s="141">
        <v>-3602.48779296875</v>
      </c>
      <c r="F30" s="71">
        <v>4.3662428855895996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120" t="s">
        <v>417</v>
      </c>
      <c r="R30" s="120">
        <v>2008</v>
      </c>
      <c r="S30" s="120">
        <v>7</v>
      </c>
      <c r="U30" s="120">
        <v>-5.665217399597168</v>
      </c>
      <c r="V30" s="120">
        <v>-14.952108383178711</v>
      </c>
    </row>
    <row r="31" spans="1:25" ht="15">
      <c r="A31" s="71" t="s">
        <v>426</v>
      </c>
      <c r="B31" s="71">
        <v>2010</v>
      </c>
      <c r="C31" s="71">
        <v>6</v>
      </c>
      <c r="D31" s="71"/>
      <c r="E31" s="141">
        <v>-3729.153076171875</v>
      </c>
      <c r="F31" s="71">
        <v>4.0389389991760254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120" t="s">
        <v>417</v>
      </c>
      <c r="R31" s="120">
        <v>2010</v>
      </c>
      <c r="S31" s="120">
        <v>7</v>
      </c>
      <c r="U31" s="120">
        <v>-4.0730767250061035</v>
      </c>
      <c r="V31" s="120">
        <v>-15.88736629486084</v>
      </c>
    </row>
    <row r="32" spans="1:25" ht="15">
      <c r="A32" s="71" t="s">
        <v>426</v>
      </c>
      <c r="B32" s="71">
        <v>2012</v>
      </c>
      <c r="C32" s="71">
        <v>6</v>
      </c>
      <c r="D32" s="71"/>
      <c r="E32" s="141">
        <v>-5523.02490234375</v>
      </c>
      <c r="F32" s="71">
        <v>5.3799052238464355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120" t="s">
        <v>417</v>
      </c>
      <c r="R32" s="120">
        <v>2012</v>
      </c>
      <c r="S32" s="120">
        <v>7</v>
      </c>
      <c r="U32" s="120">
        <v>-3.4240000247955322</v>
      </c>
      <c r="V32" s="120">
        <v>-15.823963165283203</v>
      </c>
    </row>
    <row r="33" spans="1:22" ht="15">
      <c r="A33" s="71" t="s">
        <v>426</v>
      </c>
      <c r="B33" s="71">
        <v>2014</v>
      </c>
      <c r="C33" s="71">
        <v>6</v>
      </c>
      <c r="D33" s="71"/>
      <c r="E33" s="141">
        <v>-7791.41845703125</v>
      </c>
      <c r="F33" s="71">
        <v>0.9818347692489624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120" t="s">
        <v>417</v>
      </c>
      <c r="R33" s="120">
        <v>2014</v>
      </c>
      <c r="S33" s="120">
        <v>7</v>
      </c>
      <c r="U33" s="120">
        <v>-2.4222221374511719</v>
      </c>
      <c r="V33" s="120">
        <v>-9.443018913269043</v>
      </c>
    </row>
    <row r="34" spans="1:22" ht="15">
      <c r="A34" s="71" t="s">
        <v>426</v>
      </c>
      <c r="B34" s="71">
        <v>2016</v>
      </c>
      <c r="C34" s="71">
        <v>6</v>
      </c>
      <c r="D34" s="71"/>
      <c r="E34" s="141">
        <v>-5252.39599609375</v>
      </c>
      <c r="F34" s="71">
        <v>-0.64372426271438599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20" t="s">
        <v>423</v>
      </c>
      <c r="R34" s="120">
        <v>2004</v>
      </c>
      <c r="S34" s="120">
        <v>8</v>
      </c>
      <c r="U34" s="120">
        <v>2.8043477535247803</v>
      </c>
      <c r="V34" s="120">
        <v>1.1386069059371948</v>
      </c>
    </row>
    <row r="35" spans="1:22" ht="15">
      <c r="A35" s="71" t="s">
        <v>417</v>
      </c>
      <c r="B35" s="71">
        <v>2002</v>
      </c>
      <c r="C35" s="71">
        <v>7</v>
      </c>
      <c r="D35" s="71"/>
      <c r="E35" s="141">
        <v>1958.5950927734375</v>
      </c>
      <c r="F35" s="71">
        <v>-11.787356376647949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20" t="s">
        <v>423</v>
      </c>
      <c r="R35" s="120">
        <v>2006</v>
      </c>
      <c r="S35" s="120">
        <v>8</v>
      </c>
      <c r="U35" s="120">
        <v>2.8818182945251465</v>
      </c>
      <c r="V35" s="120">
        <v>-1.1802195310592651</v>
      </c>
    </row>
    <row r="36" spans="1:22" ht="15">
      <c r="A36" s="71" t="s">
        <v>417</v>
      </c>
      <c r="B36" s="71">
        <v>2004</v>
      </c>
      <c r="C36" s="71">
        <v>7</v>
      </c>
      <c r="D36" s="71"/>
      <c r="E36" s="141">
        <v>4961.3115234375</v>
      </c>
      <c r="F36" s="71">
        <v>-13.588055610656738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20" t="s">
        <v>423</v>
      </c>
      <c r="R36" s="120">
        <v>2008</v>
      </c>
      <c r="S36" s="120">
        <v>8</v>
      </c>
      <c r="U36" s="120">
        <v>1.0347826480865479</v>
      </c>
      <c r="V36" s="120">
        <v>-0.74391788244247437</v>
      </c>
    </row>
    <row r="37" spans="1:22" ht="15">
      <c r="A37" s="71" t="s">
        <v>417</v>
      </c>
      <c r="B37" s="71">
        <v>2006</v>
      </c>
      <c r="C37" s="71">
        <v>7</v>
      </c>
      <c r="D37" s="71"/>
      <c r="E37" s="141">
        <v>7989.71337890625</v>
      </c>
      <c r="F37" s="71">
        <v>-13.611537933349609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20" t="s">
        <v>423</v>
      </c>
      <c r="R37" s="120">
        <v>2010</v>
      </c>
      <c r="S37" s="120">
        <v>8</v>
      </c>
      <c r="U37" s="120">
        <v>0.72692304849624634</v>
      </c>
      <c r="V37" s="120">
        <v>-7.3296575546264648</v>
      </c>
    </row>
    <row r="38" spans="1:22" ht="15">
      <c r="A38" s="71" t="s">
        <v>417</v>
      </c>
      <c r="B38" s="71">
        <v>2008</v>
      </c>
      <c r="C38" s="71">
        <v>7</v>
      </c>
      <c r="D38" s="71"/>
      <c r="E38" s="141">
        <v>10083.85546875</v>
      </c>
      <c r="F38" s="71">
        <v>-15.71400260925293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20" t="s">
        <v>423</v>
      </c>
      <c r="R38" s="120">
        <v>2012</v>
      </c>
      <c r="S38" s="120">
        <v>8</v>
      </c>
      <c r="U38" s="120">
        <v>1.6759999990463257</v>
      </c>
      <c r="V38" s="120">
        <v>-3.1316032409667969</v>
      </c>
    </row>
    <row r="39" spans="1:22" ht="15">
      <c r="A39" s="71" t="s">
        <v>417</v>
      </c>
      <c r="B39" s="71">
        <v>2010</v>
      </c>
      <c r="C39" s="71">
        <v>7</v>
      </c>
      <c r="D39" s="71"/>
      <c r="E39" s="141">
        <v>10892.0458984375</v>
      </c>
      <c r="F39" s="71">
        <v>-15.941353797912598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20" t="s">
        <v>423</v>
      </c>
      <c r="R39" s="120">
        <v>2014</v>
      </c>
      <c r="S39" s="120">
        <v>8</v>
      </c>
      <c r="U39" s="120">
        <v>3.7777776718139648</v>
      </c>
      <c r="V39" s="120">
        <v>-0.89876067638397217</v>
      </c>
    </row>
    <row r="40" spans="1:22" ht="15">
      <c r="A40" s="71" t="s">
        <v>417</v>
      </c>
      <c r="B40" s="71">
        <v>2012</v>
      </c>
      <c r="C40" s="71">
        <v>7</v>
      </c>
      <c r="D40" s="71"/>
      <c r="E40" s="141">
        <v>8933.099609375</v>
      </c>
      <c r="F40" s="71">
        <v>-15.800293922424316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120" t="s">
        <v>270</v>
      </c>
      <c r="R40" s="120">
        <v>2004</v>
      </c>
      <c r="S40" s="120">
        <v>9</v>
      </c>
      <c r="U40" s="120">
        <v>-2.8956520557403564</v>
      </c>
      <c r="V40" s="120">
        <v>-13.535205841064453</v>
      </c>
    </row>
    <row r="41" spans="1:22" ht="15">
      <c r="A41" s="71" t="s">
        <v>417</v>
      </c>
      <c r="B41" s="71">
        <v>2014</v>
      </c>
      <c r="C41" s="71">
        <v>7</v>
      </c>
      <c r="D41" s="71"/>
      <c r="E41" s="141">
        <v>5256.96044921875</v>
      </c>
      <c r="F41" s="71">
        <v>-10.339748382568359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120" t="s">
        <v>270</v>
      </c>
      <c r="R41" s="120">
        <v>2006</v>
      </c>
      <c r="S41" s="120">
        <v>9</v>
      </c>
      <c r="U41" s="120">
        <v>-2.8181817531585693</v>
      </c>
      <c r="V41" s="120">
        <v>-13.865312576293945</v>
      </c>
    </row>
    <row r="42" spans="1:22" ht="15">
      <c r="A42" s="71" t="s">
        <v>423</v>
      </c>
      <c r="B42" s="71">
        <v>2004</v>
      </c>
      <c r="C42" s="71">
        <v>8</v>
      </c>
      <c r="D42" s="71"/>
      <c r="E42" s="141">
        <v>-15106.033203125</v>
      </c>
      <c r="F42" s="71">
        <v>0.85414767265319824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120" t="s">
        <v>270</v>
      </c>
      <c r="R42" s="120">
        <v>2008</v>
      </c>
      <c r="S42" s="120">
        <v>9</v>
      </c>
      <c r="U42" s="120">
        <v>-3.0652174949645996</v>
      </c>
      <c r="V42" s="120">
        <v>-16.762849807739258</v>
      </c>
    </row>
    <row r="43" spans="1:22" ht="15">
      <c r="A43" s="71" t="s">
        <v>423</v>
      </c>
      <c r="B43" s="71">
        <v>2006</v>
      </c>
      <c r="C43" s="71">
        <v>8</v>
      </c>
      <c r="D43" s="71"/>
      <c r="E43" s="141">
        <v>-11264.609375</v>
      </c>
      <c r="F43" s="71">
        <v>-1.7009967565536499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120" t="s">
        <v>270</v>
      </c>
      <c r="R43" s="120">
        <v>2010</v>
      </c>
      <c r="S43" s="120">
        <v>9</v>
      </c>
      <c r="U43" s="120">
        <v>-3.5730769634246826</v>
      </c>
      <c r="V43" s="120">
        <v>-15.767809867858887</v>
      </c>
    </row>
    <row r="44" spans="1:22" ht="15">
      <c r="A44" s="71" t="s">
        <v>423</v>
      </c>
      <c r="B44" s="71">
        <v>2008</v>
      </c>
      <c r="C44" s="71">
        <v>8</v>
      </c>
      <c r="D44" s="71"/>
      <c r="E44" s="141">
        <v>-9079.8984375</v>
      </c>
      <c r="F44" s="71">
        <v>-1.5058120489120483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120" t="s">
        <v>270</v>
      </c>
      <c r="R44" s="120">
        <v>2012</v>
      </c>
      <c r="S44" s="120">
        <v>9</v>
      </c>
      <c r="U44" s="120">
        <v>-4.124000072479248</v>
      </c>
      <c r="V44" s="120">
        <v>-17.450061798095703</v>
      </c>
    </row>
    <row r="45" spans="1:22" ht="15">
      <c r="A45" s="71" t="s">
        <v>423</v>
      </c>
      <c r="B45" s="71">
        <v>2010</v>
      </c>
      <c r="C45" s="71">
        <v>8</v>
      </c>
      <c r="D45" s="71"/>
      <c r="E45" s="141">
        <v>-9747.0869140625</v>
      </c>
      <c r="F45" s="71">
        <v>-7.3836455345153809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120" t="s">
        <v>270</v>
      </c>
      <c r="R45" s="120">
        <v>2014</v>
      </c>
      <c r="S45" s="120">
        <v>9</v>
      </c>
      <c r="U45" s="120">
        <v>-4.0222220420837402</v>
      </c>
      <c r="V45" s="120">
        <v>-8.2764272689819336</v>
      </c>
    </row>
    <row r="46" spans="1:22" ht="15">
      <c r="A46" s="71" t="s">
        <v>423</v>
      </c>
      <c r="B46" s="71">
        <v>2012</v>
      </c>
      <c r="C46" s="71">
        <v>8</v>
      </c>
      <c r="D46" s="71"/>
      <c r="E46" s="141">
        <v>-8360.75390625</v>
      </c>
      <c r="F46" s="71">
        <v>-3.107933521270752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120" t="s">
        <v>432</v>
      </c>
      <c r="R46" s="120">
        <v>2004</v>
      </c>
      <c r="S46" s="120">
        <v>10</v>
      </c>
      <c r="U46" s="120">
        <v>-0.19565217196941376</v>
      </c>
      <c r="V46" s="120">
        <v>1.1037596464157104</v>
      </c>
    </row>
    <row r="47" spans="1:22" ht="15">
      <c r="A47" s="71" t="s">
        <v>423</v>
      </c>
      <c r="B47" s="71">
        <v>2014</v>
      </c>
      <c r="C47" s="71">
        <v>8</v>
      </c>
      <c r="D47" s="71"/>
      <c r="E47" s="141">
        <v>-11381.0615234375</v>
      </c>
      <c r="F47" s="71">
        <v>-1.7954899072647095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120" t="s">
        <v>432</v>
      </c>
      <c r="R47" s="120">
        <v>2006</v>
      </c>
      <c r="S47" s="120">
        <v>10</v>
      </c>
      <c r="U47" s="120">
        <v>-1.1181818246841431</v>
      </c>
      <c r="V47" s="120">
        <v>1.7935200929641724</v>
      </c>
    </row>
    <row r="48" spans="1:22" ht="15">
      <c r="A48" s="71" t="s">
        <v>423</v>
      </c>
      <c r="B48" s="71">
        <v>2016</v>
      </c>
      <c r="C48" s="71">
        <v>8</v>
      </c>
      <c r="D48" s="71"/>
      <c r="E48" s="141">
        <v>-10254.95703125</v>
      </c>
      <c r="F48" s="71">
        <v>-1.9523104429244995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20" t="s">
        <v>432</v>
      </c>
      <c r="R48" s="120">
        <v>2008</v>
      </c>
      <c r="S48" s="120">
        <v>10</v>
      </c>
      <c r="U48" s="120">
        <v>2.1347825527191162</v>
      </c>
      <c r="V48" s="120">
        <v>-0.90291446447372437</v>
      </c>
    </row>
    <row r="49" spans="1:22" ht="15">
      <c r="A49" s="71" t="s">
        <v>270</v>
      </c>
      <c r="B49" s="71">
        <v>2002</v>
      </c>
      <c r="C49" s="71">
        <v>9</v>
      </c>
      <c r="D49" s="71"/>
      <c r="E49" s="141">
        <v>-184.93807983398438</v>
      </c>
      <c r="F49" s="71">
        <v>-11.152369499206543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120" t="s">
        <v>432</v>
      </c>
      <c r="R49" s="120">
        <v>2010</v>
      </c>
      <c r="S49" s="120">
        <v>10</v>
      </c>
      <c r="U49" s="120">
        <v>2.4269230365753174</v>
      </c>
      <c r="V49" s="120">
        <v>-0.76949208974838257</v>
      </c>
    </row>
    <row r="50" spans="1:22" ht="15">
      <c r="A50" s="71" t="s">
        <v>270</v>
      </c>
      <c r="B50" s="71">
        <v>2004</v>
      </c>
      <c r="C50" s="71">
        <v>9</v>
      </c>
      <c r="D50" s="71"/>
      <c r="E50" s="141">
        <v>3162.5146484375</v>
      </c>
      <c r="F50" s="71">
        <v>-13.81966495513916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120" t="s">
        <v>432</v>
      </c>
      <c r="R50" s="120">
        <v>2012</v>
      </c>
      <c r="S50" s="120">
        <v>10</v>
      </c>
      <c r="U50" s="120">
        <v>1.8760000467300415</v>
      </c>
      <c r="V50" s="120">
        <v>-1.3327445983886719</v>
      </c>
    </row>
    <row r="51" spans="1:22" ht="15">
      <c r="A51" s="71" t="s">
        <v>270</v>
      </c>
      <c r="B51" s="71">
        <v>2006</v>
      </c>
      <c r="C51" s="71">
        <v>9</v>
      </c>
      <c r="D51" s="71"/>
      <c r="E51" s="141">
        <v>4992.30322265625</v>
      </c>
      <c r="F51" s="71">
        <v>-14.386089324951172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120" t="s">
        <v>432</v>
      </c>
      <c r="R51" s="120">
        <v>2014</v>
      </c>
      <c r="S51" s="120">
        <v>10</v>
      </c>
      <c r="U51" s="120">
        <v>1.4777777194976807</v>
      </c>
      <c r="V51" s="120">
        <v>6.4980592727661133</v>
      </c>
    </row>
    <row r="52" spans="1:22" ht="15">
      <c r="A52" s="71" t="s">
        <v>270</v>
      </c>
      <c r="B52" s="71">
        <v>2008</v>
      </c>
      <c r="C52" s="71">
        <v>9</v>
      </c>
      <c r="D52" s="71"/>
      <c r="E52" s="141">
        <v>8886.02734375</v>
      </c>
      <c r="F52" s="71">
        <v>-17.524744033813477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20" t="s">
        <v>421</v>
      </c>
      <c r="R52" s="120">
        <v>2004</v>
      </c>
      <c r="S52" s="120">
        <v>11</v>
      </c>
      <c r="U52" s="120">
        <v>-0.395652174949646</v>
      </c>
      <c r="V52" s="120">
        <v>3.5814282894134521</v>
      </c>
    </row>
    <row r="53" spans="1:22" ht="15">
      <c r="A53" s="71" t="s">
        <v>270</v>
      </c>
      <c r="B53" s="71">
        <v>2010</v>
      </c>
      <c r="C53" s="71">
        <v>9</v>
      </c>
      <c r="D53" s="71"/>
      <c r="E53" s="141">
        <v>7551.58154296875</v>
      </c>
      <c r="F53" s="71">
        <v>-15.821797370910645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120" t="s">
        <v>421</v>
      </c>
      <c r="R53" s="120">
        <v>2006</v>
      </c>
      <c r="S53" s="120">
        <v>11</v>
      </c>
      <c r="U53" s="120">
        <v>0.48181816935539246</v>
      </c>
      <c r="V53" s="120">
        <v>1.8586064577102661</v>
      </c>
    </row>
    <row r="54" spans="1:22" ht="15">
      <c r="A54" s="71" t="s">
        <v>270</v>
      </c>
      <c r="B54" s="71">
        <v>2012</v>
      </c>
      <c r="C54" s="71">
        <v>9</v>
      </c>
      <c r="D54" s="71"/>
      <c r="E54" s="141">
        <v>6110.05712890625</v>
      </c>
      <c r="F54" s="71">
        <v>-17.4263916015625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120" t="s">
        <v>421</v>
      </c>
      <c r="R54" s="120">
        <v>2010</v>
      </c>
      <c r="S54" s="120">
        <v>11</v>
      </c>
      <c r="U54" s="120">
        <v>-1.0730769634246826</v>
      </c>
      <c r="V54" s="120">
        <v>-3.7600202560424805</v>
      </c>
    </row>
    <row r="55" spans="1:22" ht="15">
      <c r="A55" s="71" t="s">
        <v>270</v>
      </c>
      <c r="B55" s="71">
        <v>2014</v>
      </c>
      <c r="C55" s="71">
        <v>9</v>
      </c>
      <c r="D55" s="71"/>
      <c r="E55" s="141">
        <v>596.24163818359375</v>
      </c>
      <c r="F55" s="71">
        <v>-9.17315673828125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120" t="s">
        <v>445</v>
      </c>
      <c r="R55" s="120">
        <v>2004</v>
      </c>
      <c r="S55" s="120">
        <v>12</v>
      </c>
      <c r="U55" s="120">
        <v>2.8043477535247803</v>
      </c>
      <c r="V55" s="120">
        <v>3.269580602645874</v>
      </c>
    </row>
    <row r="56" spans="1:22" ht="15">
      <c r="A56" s="71" t="s">
        <v>270</v>
      </c>
      <c r="B56" s="71">
        <v>2016</v>
      </c>
      <c r="C56" s="71">
        <v>9</v>
      </c>
      <c r="D56" s="71"/>
      <c r="E56" s="141">
        <v>2211.345947265625</v>
      </c>
      <c r="F56" s="71">
        <v>-9.0623378753662109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120" t="s">
        <v>445</v>
      </c>
      <c r="R56" s="120">
        <v>2008</v>
      </c>
      <c r="S56" s="120">
        <v>12</v>
      </c>
      <c r="U56" s="120">
        <v>2.7347826957702637</v>
      </c>
      <c r="V56" s="120">
        <v>12.40101432800293</v>
      </c>
    </row>
    <row r="57" spans="1:22" ht="15">
      <c r="A57" s="71" t="s">
        <v>432</v>
      </c>
      <c r="B57" s="71">
        <v>2002</v>
      </c>
      <c r="C57" s="71">
        <v>10</v>
      </c>
      <c r="D57" s="71"/>
      <c r="E57" s="141">
        <v>8.4193449020385742</v>
      </c>
      <c r="F57" s="71">
        <v>3.3888669013977051</v>
      </c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120" t="s">
        <v>445</v>
      </c>
      <c r="R57" s="120">
        <v>2010</v>
      </c>
      <c r="S57" s="120">
        <v>12</v>
      </c>
      <c r="U57" s="120">
        <v>2.826923131942749</v>
      </c>
      <c r="V57" s="120">
        <v>22.085153579711914</v>
      </c>
    </row>
    <row r="58" spans="1:22" ht="15">
      <c r="A58" s="71" t="s">
        <v>432</v>
      </c>
      <c r="B58" s="71">
        <v>2004</v>
      </c>
      <c r="C58" s="71">
        <v>10</v>
      </c>
      <c r="D58" s="71"/>
      <c r="E58" s="141">
        <v>1186.7374267578125</v>
      </c>
      <c r="F58" s="71">
        <v>0.81930041313171387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120" t="s">
        <v>429</v>
      </c>
      <c r="R58" s="120">
        <v>2004</v>
      </c>
      <c r="S58" s="120">
        <v>13</v>
      </c>
      <c r="U58" s="120">
        <v>-0.895652174949646</v>
      </c>
      <c r="V58" s="120">
        <v>8.9309654235839844</v>
      </c>
    </row>
    <row r="59" spans="1:22" ht="15">
      <c r="A59" s="71" t="s">
        <v>432</v>
      </c>
      <c r="B59" s="71">
        <v>2006</v>
      </c>
      <c r="C59" s="71">
        <v>10</v>
      </c>
      <c r="D59" s="71"/>
      <c r="E59" s="141">
        <v>3198.967041015625</v>
      </c>
      <c r="F59" s="71">
        <v>1.2727428674697876</v>
      </c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20" t="s">
        <v>429</v>
      </c>
      <c r="R59" s="120">
        <v>2006</v>
      </c>
      <c r="S59" s="120">
        <v>13</v>
      </c>
      <c r="U59" s="120">
        <v>-2.5181818008422852</v>
      </c>
      <c r="V59" s="120">
        <v>13.515584945678711</v>
      </c>
    </row>
    <row r="60" spans="1:22" ht="15">
      <c r="A60" s="71" t="s">
        <v>432</v>
      </c>
      <c r="B60" s="71">
        <v>2008</v>
      </c>
      <c r="C60" s="71">
        <v>10</v>
      </c>
      <c r="D60" s="71"/>
      <c r="E60" s="141">
        <v>4043.99658203125</v>
      </c>
      <c r="F60" s="71">
        <v>-1.6648086309432983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20" t="s">
        <v>429</v>
      </c>
      <c r="R60" s="120">
        <v>2008</v>
      </c>
      <c r="S60" s="120">
        <v>13</v>
      </c>
      <c r="U60" s="120">
        <v>-3.3652174472808838</v>
      </c>
      <c r="V60" s="120">
        <v>17.17991828918457</v>
      </c>
    </row>
    <row r="61" spans="1:22" ht="15">
      <c r="A61" s="71" t="s">
        <v>432</v>
      </c>
      <c r="B61" s="71">
        <v>2010</v>
      </c>
      <c r="C61" s="71">
        <v>10</v>
      </c>
      <c r="D61" s="71"/>
      <c r="E61" s="141">
        <v>4613.70263671875</v>
      </c>
      <c r="F61" s="71">
        <v>-0.82348012924194336</v>
      </c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20" t="s">
        <v>429</v>
      </c>
      <c r="R61" s="120">
        <v>2010</v>
      </c>
      <c r="S61" s="120">
        <v>13</v>
      </c>
      <c r="U61" s="120">
        <v>-1.8730769157409668</v>
      </c>
      <c r="V61" s="120">
        <v>1.5885249376296997</v>
      </c>
    </row>
    <row r="62" spans="1:22" ht="15">
      <c r="A62" s="71" t="s">
        <v>432</v>
      </c>
      <c r="B62" s="71">
        <v>2012</v>
      </c>
      <c r="C62" s="71">
        <v>10</v>
      </c>
      <c r="D62" s="71"/>
      <c r="E62" s="141">
        <v>2894.525634765625</v>
      </c>
      <c r="F62" s="71">
        <v>-1.3090749979019165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120" t="s">
        <v>429</v>
      </c>
      <c r="R62" s="120">
        <v>2012</v>
      </c>
      <c r="S62" s="120">
        <v>13</v>
      </c>
      <c r="U62" s="120">
        <v>-0.42399999499320984</v>
      </c>
      <c r="V62" s="120">
        <v>3.0078887939453125</v>
      </c>
    </row>
    <row r="63" spans="1:22" ht="15">
      <c r="A63" s="71" t="s">
        <v>432</v>
      </c>
      <c r="B63" s="71">
        <v>2014</v>
      </c>
      <c r="C63" s="71">
        <v>10</v>
      </c>
      <c r="D63" s="71"/>
      <c r="E63" s="141">
        <v>-577.92633056640625</v>
      </c>
      <c r="F63" s="71">
        <v>5.6013302803039551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120" t="s">
        <v>429</v>
      </c>
      <c r="R63" s="120">
        <v>2014</v>
      </c>
      <c r="S63" s="120">
        <v>13</v>
      </c>
      <c r="U63" s="120">
        <v>7.7777780592441559E-2</v>
      </c>
      <c r="V63" s="120">
        <v>8.1423311233520508</v>
      </c>
    </row>
    <row r="64" spans="1:22" ht="15">
      <c r="A64" s="71" t="s">
        <v>432</v>
      </c>
      <c r="B64" s="71">
        <v>2016</v>
      </c>
      <c r="C64" s="71">
        <v>10</v>
      </c>
      <c r="D64" s="71"/>
      <c r="E64" s="141">
        <v>512.1937255859375</v>
      </c>
      <c r="F64" s="71">
        <v>5.5924129486083984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120" t="s">
        <v>420</v>
      </c>
      <c r="R64" s="120">
        <v>2004</v>
      </c>
      <c r="S64" s="120">
        <v>14</v>
      </c>
      <c r="U64" s="120">
        <v>-2.7956521511077881</v>
      </c>
      <c r="V64" s="120">
        <v>-9.3762588500976563</v>
      </c>
    </row>
    <row r="65" spans="1:22" ht="15">
      <c r="A65" s="71" t="s">
        <v>421</v>
      </c>
      <c r="B65" s="71">
        <v>2002</v>
      </c>
      <c r="C65" s="71">
        <v>11</v>
      </c>
      <c r="D65" s="71"/>
      <c r="E65" s="141">
        <v>1763.5247802734375</v>
      </c>
      <c r="F65" s="71">
        <v>4.1437497138977051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120" t="s">
        <v>420</v>
      </c>
      <c r="R65" s="120">
        <v>2012</v>
      </c>
      <c r="S65" s="120">
        <v>14</v>
      </c>
      <c r="U65" s="120">
        <v>-4.4239997863769531</v>
      </c>
      <c r="V65" s="120">
        <v>-5.0330390930175781</v>
      </c>
    </row>
    <row r="66" spans="1:22" ht="15">
      <c r="A66" s="71" t="s">
        <v>421</v>
      </c>
      <c r="B66" s="71">
        <v>2004</v>
      </c>
      <c r="C66" s="71">
        <v>11</v>
      </c>
      <c r="D66" s="71"/>
      <c r="E66" s="141">
        <v>4272.2841796875</v>
      </c>
      <c r="F66" s="71">
        <v>3.2969691753387451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120" t="s">
        <v>425</v>
      </c>
      <c r="R66" s="120">
        <v>2004</v>
      </c>
      <c r="S66" s="120">
        <v>15</v>
      </c>
      <c r="U66" s="120">
        <v>2.8043477535247803</v>
      </c>
      <c r="V66" s="120">
        <v>-2.2040712833404541</v>
      </c>
    </row>
    <row r="67" spans="1:22" ht="15">
      <c r="A67" s="71" t="s">
        <v>421</v>
      </c>
      <c r="B67" s="71">
        <v>2006</v>
      </c>
      <c r="C67" s="71">
        <v>11</v>
      </c>
      <c r="D67" s="71"/>
      <c r="E67" s="141">
        <v>5448.29541015625</v>
      </c>
      <c r="F67" s="71">
        <v>1.3378292322158813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120" t="s">
        <v>425</v>
      </c>
      <c r="R67" s="120">
        <v>2006</v>
      </c>
      <c r="S67" s="120">
        <v>15</v>
      </c>
      <c r="U67" s="120">
        <v>1.8818181753158569</v>
      </c>
      <c r="V67" s="120">
        <v>-3.2554605007171631</v>
      </c>
    </row>
    <row r="68" spans="1:22" ht="15">
      <c r="A68" s="71" t="s">
        <v>421</v>
      </c>
      <c r="B68" s="71">
        <v>2008</v>
      </c>
      <c r="C68" s="71">
        <v>11</v>
      </c>
      <c r="D68" s="71"/>
      <c r="E68" s="141">
        <v>7340.86376953125</v>
      </c>
      <c r="F68" s="71">
        <v>-4.3248238563537598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120" t="s">
        <v>425</v>
      </c>
      <c r="R68" s="120">
        <v>2008</v>
      </c>
      <c r="S68" s="120">
        <v>15</v>
      </c>
      <c r="U68" s="120">
        <v>3.4782607108354568E-2</v>
      </c>
      <c r="V68" s="120">
        <v>3.4094405174255371</v>
      </c>
    </row>
    <row r="69" spans="1:22" ht="15">
      <c r="A69" s="71" t="s">
        <v>421</v>
      </c>
      <c r="B69" s="71">
        <v>2010</v>
      </c>
      <c r="C69" s="71">
        <v>11</v>
      </c>
      <c r="D69" s="71"/>
      <c r="E69" s="141">
        <v>8165.28076171875</v>
      </c>
      <c r="F69" s="71">
        <v>-3.8140082359313965</v>
      </c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120" t="s">
        <v>425</v>
      </c>
      <c r="R69" s="120">
        <v>2010</v>
      </c>
      <c r="S69" s="120">
        <v>15</v>
      </c>
      <c r="U69" s="120">
        <v>1.0269230604171753</v>
      </c>
      <c r="V69" s="120">
        <v>2.031773567199707</v>
      </c>
    </row>
    <row r="70" spans="1:22" ht="15">
      <c r="A70" s="71" t="s">
        <v>421</v>
      </c>
      <c r="B70" s="71">
        <v>2012</v>
      </c>
      <c r="C70" s="71">
        <v>11</v>
      </c>
      <c r="D70" s="71"/>
      <c r="E70" s="141">
        <v>8198.095703125</v>
      </c>
      <c r="F70" s="71">
        <v>-8.2608308792114258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120" t="s">
        <v>425</v>
      </c>
      <c r="R70" s="120">
        <v>2012</v>
      </c>
      <c r="S70" s="120">
        <v>15</v>
      </c>
      <c r="U70" s="120">
        <v>1.9759999513626099</v>
      </c>
      <c r="V70" s="120">
        <v>1.9190711975097656</v>
      </c>
    </row>
    <row r="71" spans="1:22" ht="15">
      <c r="A71" s="71" t="s">
        <v>421</v>
      </c>
      <c r="B71" s="71">
        <v>2014</v>
      </c>
      <c r="C71" s="71">
        <v>11</v>
      </c>
      <c r="D71" s="71"/>
      <c r="E71" s="141">
        <v>5765.39013671875</v>
      </c>
      <c r="F71" s="71">
        <v>-5.179236888885498</v>
      </c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120" t="s">
        <v>425</v>
      </c>
      <c r="R71" s="120">
        <v>2014</v>
      </c>
      <c r="S71" s="120">
        <v>15</v>
      </c>
      <c r="U71" s="120">
        <v>1.0777777433395386</v>
      </c>
      <c r="V71" s="120">
        <v>3.1174249649047852</v>
      </c>
    </row>
    <row r="72" spans="1:22" ht="15">
      <c r="A72" s="71" t="s">
        <v>421</v>
      </c>
      <c r="B72" s="71">
        <v>2016</v>
      </c>
      <c r="C72" s="71">
        <v>11</v>
      </c>
      <c r="D72" s="71"/>
      <c r="E72" s="141">
        <v>8183.91650390625</v>
      </c>
      <c r="F72" s="71">
        <v>-4.2658481597900391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120" t="s">
        <v>250</v>
      </c>
      <c r="R72" s="120">
        <v>2010</v>
      </c>
      <c r="S72" s="120">
        <v>16</v>
      </c>
      <c r="U72" s="120">
        <v>11.326923370361328</v>
      </c>
      <c r="V72" s="120">
        <v>3.7803506851196289</v>
      </c>
    </row>
    <row r="73" spans="1:22" ht="15">
      <c r="A73" s="71" t="s">
        <v>445</v>
      </c>
      <c r="B73" s="71">
        <v>2002</v>
      </c>
      <c r="C73" s="71">
        <v>12</v>
      </c>
      <c r="D73" s="71"/>
      <c r="E73" s="141">
        <v>-7591.14111328125</v>
      </c>
      <c r="F73" s="71">
        <v>6.3561749458312988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120" t="s">
        <v>250</v>
      </c>
      <c r="R73" s="120">
        <v>2012</v>
      </c>
      <c r="S73" s="120">
        <v>16</v>
      </c>
      <c r="U73" s="120">
        <v>10.175999641418457</v>
      </c>
      <c r="V73" s="120">
        <v>1.7571563720703125</v>
      </c>
    </row>
    <row r="74" spans="1:22" ht="15">
      <c r="A74" s="71" t="s">
        <v>445</v>
      </c>
      <c r="B74" s="71">
        <v>2004</v>
      </c>
      <c r="C74" s="71">
        <v>12</v>
      </c>
      <c r="D74" s="71"/>
      <c r="E74" s="141">
        <v>-3287.8837890625</v>
      </c>
      <c r="F74" s="71">
        <v>2.985121488571167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120" t="s">
        <v>438</v>
      </c>
      <c r="R74" s="120">
        <v>2012</v>
      </c>
      <c r="S74" s="120">
        <v>17</v>
      </c>
      <c r="U74" s="120">
        <v>3.9760000705718994</v>
      </c>
      <c r="V74" s="120">
        <v>9.2702369689941406</v>
      </c>
    </row>
    <row r="75" spans="1:22" ht="15">
      <c r="A75" s="71" t="s">
        <v>445</v>
      </c>
      <c r="B75" s="71">
        <v>2008</v>
      </c>
      <c r="C75" s="71">
        <v>12</v>
      </c>
      <c r="D75" s="71"/>
      <c r="E75" s="141">
        <v>-1305.6051025390625</v>
      </c>
      <c r="F75" s="71">
        <v>11.639120101928711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120" t="s">
        <v>427</v>
      </c>
      <c r="R75" s="120">
        <v>2010</v>
      </c>
      <c r="S75" s="120">
        <v>18</v>
      </c>
      <c r="U75" s="120">
        <v>2.326923131942749</v>
      </c>
      <c r="V75" s="120">
        <v>12.63039493560791</v>
      </c>
    </row>
    <row r="76" spans="1:22" ht="15">
      <c r="A76" s="71" t="s">
        <v>445</v>
      </c>
      <c r="B76" s="71">
        <v>2010</v>
      </c>
      <c r="C76" s="71">
        <v>12</v>
      </c>
      <c r="D76" s="71"/>
      <c r="E76" s="141">
        <v>-4247.82666015625</v>
      </c>
      <c r="F76" s="71">
        <v>22.031164169311523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120" t="s">
        <v>427</v>
      </c>
      <c r="R76" s="120">
        <v>2012</v>
      </c>
      <c r="S76" s="120">
        <v>18</v>
      </c>
      <c r="U76" s="120">
        <v>3.875999927520752</v>
      </c>
      <c r="V76" s="120">
        <v>2.2311935424804688</v>
      </c>
    </row>
    <row r="77" spans="1:22" ht="15">
      <c r="A77" s="71" t="s">
        <v>429</v>
      </c>
      <c r="B77" s="71">
        <v>2002</v>
      </c>
      <c r="C77" s="71">
        <v>13</v>
      </c>
      <c r="D77" s="71"/>
      <c r="E77" s="141">
        <v>-15344.0419921875</v>
      </c>
      <c r="F77" s="71">
        <v>2.5468525886535645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120" t="s">
        <v>427</v>
      </c>
      <c r="R77" s="120">
        <v>2014</v>
      </c>
      <c r="S77" s="120">
        <v>18</v>
      </c>
      <c r="U77" s="120">
        <v>6.8777775764465332</v>
      </c>
      <c r="V77" s="120">
        <v>3.7974176406860352</v>
      </c>
    </row>
    <row r="78" spans="1:22" ht="15">
      <c r="A78" s="71" t="s">
        <v>429</v>
      </c>
      <c r="B78" s="71">
        <v>2004</v>
      </c>
      <c r="C78" s="71">
        <v>13</v>
      </c>
      <c r="D78" s="71"/>
      <c r="E78" s="141">
        <v>-12662.9892578125</v>
      </c>
      <c r="F78" s="71">
        <v>8.6465063095092773</v>
      </c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120" t="s">
        <v>415</v>
      </c>
      <c r="R78" s="120">
        <v>2004</v>
      </c>
      <c r="S78" s="120">
        <v>19</v>
      </c>
      <c r="U78" s="120">
        <v>-0.59565216302871704</v>
      </c>
      <c r="V78" s="120">
        <v>-10.428760528564453</v>
      </c>
    </row>
    <row r="79" spans="1:22" ht="15">
      <c r="A79" s="71" t="s">
        <v>429</v>
      </c>
      <c r="B79" s="71">
        <v>2006</v>
      </c>
      <c r="C79" s="71">
        <v>13</v>
      </c>
      <c r="D79" s="71"/>
      <c r="E79" s="141">
        <v>-11727.48046875</v>
      </c>
      <c r="F79" s="71">
        <v>12.994808197021484</v>
      </c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120" t="s">
        <v>414</v>
      </c>
      <c r="R79" s="120">
        <v>2004</v>
      </c>
      <c r="S79" s="120">
        <v>20</v>
      </c>
      <c r="U79" s="120">
        <v>-0.99565219879150391</v>
      </c>
      <c r="V79" s="120">
        <v>-8.8052330017089844</v>
      </c>
    </row>
    <row r="80" spans="1:22" ht="15">
      <c r="A80" s="71" t="s">
        <v>429</v>
      </c>
      <c r="B80" s="71">
        <v>2008</v>
      </c>
      <c r="C80" s="71">
        <v>13</v>
      </c>
      <c r="D80" s="71"/>
      <c r="E80" s="141">
        <v>-10835.009765625</v>
      </c>
      <c r="F80" s="71">
        <v>16.418024063110352</v>
      </c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120" t="s">
        <v>414</v>
      </c>
      <c r="R80" s="120">
        <v>2006</v>
      </c>
      <c r="S80" s="120">
        <v>20</v>
      </c>
      <c r="U80" s="120">
        <v>-0.81818181276321411</v>
      </c>
      <c r="V80" s="120">
        <v>-12.73457145690918</v>
      </c>
    </row>
    <row r="81" spans="1:22" ht="15">
      <c r="A81" s="71" t="s">
        <v>429</v>
      </c>
      <c r="B81" s="71">
        <v>2010</v>
      </c>
      <c r="C81" s="71">
        <v>13</v>
      </c>
      <c r="D81" s="71"/>
      <c r="E81" s="141">
        <v>-9495.1689453125</v>
      </c>
      <c r="F81" s="71">
        <v>1.5345368385314941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120" t="s">
        <v>414</v>
      </c>
      <c r="R81" s="120">
        <v>2008</v>
      </c>
      <c r="S81" s="120">
        <v>20</v>
      </c>
      <c r="U81" s="120">
        <v>-1.5652173757553101</v>
      </c>
      <c r="V81" s="120">
        <v>-15.76481819152832</v>
      </c>
    </row>
    <row r="82" spans="1:22" ht="15">
      <c r="A82" s="71" t="s">
        <v>429</v>
      </c>
      <c r="B82" s="71">
        <v>2012</v>
      </c>
      <c r="C82" s="71">
        <v>13</v>
      </c>
      <c r="D82" s="71"/>
      <c r="E82" s="141">
        <v>-11044.177734375</v>
      </c>
      <c r="F82" s="71">
        <v>3.0315585136413574</v>
      </c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120" t="s">
        <v>414</v>
      </c>
      <c r="R82" s="120">
        <v>2010</v>
      </c>
      <c r="S82" s="120">
        <v>20</v>
      </c>
      <c r="U82" s="120">
        <v>-3.4730768203735352</v>
      </c>
      <c r="V82" s="120">
        <v>-17.685426712036133</v>
      </c>
    </row>
    <row r="83" spans="1:22" ht="15">
      <c r="A83" s="71" t="s">
        <v>429</v>
      </c>
      <c r="B83" s="71">
        <v>2014</v>
      </c>
      <c r="C83" s="71">
        <v>13</v>
      </c>
      <c r="D83" s="71"/>
      <c r="E83" s="141">
        <v>-13959.3466796875</v>
      </c>
      <c r="F83" s="71">
        <v>7.2456021308898926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120" t="s">
        <v>414</v>
      </c>
      <c r="R83" s="120">
        <v>2012</v>
      </c>
      <c r="S83" s="120">
        <v>20</v>
      </c>
      <c r="U83" s="120">
        <v>-3.624000072479248</v>
      </c>
      <c r="V83" s="120">
        <v>-16.068843841552734</v>
      </c>
    </row>
    <row r="84" spans="1:22" ht="15">
      <c r="A84" s="71" t="s">
        <v>429</v>
      </c>
      <c r="B84" s="71">
        <v>2016</v>
      </c>
      <c r="C84" s="71">
        <v>13</v>
      </c>
      <c r="D84" s="71"/>
      <c r="E84" s="141">
        <v>-13033.025390625</v>
      </c>
      <c r="F84" s="71">
        <v>2.6046888828277588</v>
      </c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120" t="s">
        <v>414</v>
      </c>
      <c r="R84" s="120">
        <v>2014</v>
      </c>
      <c r="S84" s="120">
        <v>20</v>
      </c>
      <c r="U84" s="120">
        <v>-2.2222223281860352</v>
      </c>
      <c r="V84" s="120">
        <v>-10.266566276550293</v>
      </c>
    </row>
    <row r="85" spans="1:22" ht="15">
      <c r="A85" s="71" t="s">
        <v>420</v>
      </c>
      <c r="B85" s="71">
        <v>2004</v>
      </c>
      <c r="C85" s="71">
        <v>14</v>
      </c>
      <c r="D85" s="71"/>
      <c r="E85" s="141">
        <v>9760.8154296875</v>
      </c>
      <c r="F85" s="71">
        <v>-9.6607179641723633</v>
      </c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120" t="s">
        <v>411</v>
      </c>
      <c r="R85" s="120">
        <v>2004</v>
      </c>
      <c r="S85" s="120">
        <v>21</v>
      </c>
      <c r="U85" s="120">
        <v>0.80434781312942505</v>
      </c>
      <c r="V85" s="120">
        <v>-8.4535331726074219</v>
      </c>
    </row>
    <row r="86" spans="1:22" ht="15">
      <c r="A86" s="71" t="s">
        <v>420</v>
      </c>
      <c r="B86" s="71">
        <v>2012</v>
      </c>
      <c r="C86" s="71">
        <v>14</v>
      </c>
      <c r="D86" s="71"/>
      <c r="E86" s="141">
        <v>5769.98291015625</v>
      </c>
      <c r="F86" s="71">
        <v>-5.0093693733215332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120" t="s">
        <v>411</v>
      </c>
      <c r="R86" s="120">
        <v>2006</v>
      </c>
      <c r="S86" s="120">
        <v>21</v>
      </c>
      <c r="U86" s="120">
        <v>-4.4181818962097168</v>
      </c>
      <c r="V86" s="120">
        <v>-10.628744125366211</v>
      </c>
    </row>
    <row r="87" spans="1:22" ht="15">
      <c r="A87" s="71" t="s">
        <v>420</v>
      </c>
      <c r="B87" s="71">
        <v>2016</v>
      </c>
      <c r="C87" s="71">
        <v>14</v>
      </c>
      <c r="D87" s="71"/>
      <c r="E87" s="141">
        <v>9322.599609375</v>
      </c>
      <c r="F87" s="71">
        <v>-4.4510860443115234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120" t="s">
        <v>411</v>
      </c>
      <c r="R87" s="120">
        <v>2008</v>
      </c>
      <c r="S87" s="120">
        <v>21</v>
      </c>
      <c r="U87" s="120">
        <v>-3.8652174472808838</v>
      </c>
      <c r="V87" s="120">
        <v>-14.47730827331543</v>
      </c>
    </row>
    <row r="88" spans="1:22" ht="15">
      <c r="A88" s="71" t="s">
        <v>425</v>
      </c>
      <c r="B88" s="71">
        <v>2002</v>
      </c>
      <c r="C88" s="71">
        <v>15</v>
      </c>
      <c r="D88" s="71"/>
      <c r="E88" s="141">
        <v>6363.63818359375</v>
      </c>
      <c r="F88" s="71">
        <v>3.2196316719055176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120" t="s">
        <v>411</v>
      </c>
      <c r="R88" s="120">
        <v>2010</v>
      </c>
      <c r="S88" s="120">
        <v>21</v>
      </c>
      <c r="U88" s="120">
        <v>-5.5730767250061035</v>
      </c>
      <c r="V88" s="120">
        <v>-17.944097518920898</v>
      </c>
    </row>
    <row r="89" spans="1:22" ht="15">
      <c r="A89" s="71" t="s">
        <v>425</v>
      </c>
      <c r="B89" s="71">
        <v>2004</v>
      </c>
      <c r="C89" s="71">
        <v>15</v>
      </c>
      <c r="D89" s="71"/>
      <c r="E89" s="141">
        <v>9764.6123046875</v>
      </c>
      <c r="F89" s="71">
        <v>-2.4885303974151611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120" t="s">
        <v>411</v>
      </c>
      <c r="R89" s="120">
        <v>2012</v>
      </c>
      <c r="S89" s="120">
        <v>21</v>
      </c>
      <c r="U89" s="120">
        <v>-5.5240001678466797</v>
      </c>
      <c r="V89" s="120">
        <v>-17.984600067138672</v>
      </c>
    </row>
    <row r="90" spans="1:22" ht="15">
      <c r="A90" s="71" t="s">
        <v>425</v>
      </c>
      <c r="B90" s="71">
        <v>2006</v>
      </c>
      <c r="C90" s="71">
        <v>15</v>
      </c>
      <c r="D90" s="71"/>
      <c r="E90" s="141">
        <v>15084.412109375</v>
      </c>
      <c r="F90" s="71">
        <v>-3.7762377262115479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120" t="s">
        <v>411</v>
      </c>
      <c r="R90" s="120">
        <v>2014</v>
      </c>
      <c r="S90" s="120">
        <v>21</v>
      </c>
      <c r="U90" s="120">
        <v>-4.0222220420837402</v>
      </c>
      <c r="V90" s="120">
        <v>-12.921320915222168</v>
      </c>
    </row>
    <row r="91" spans="1:22" ht="15">
      <c r="A91" s="71" t="s">
        <v>425</v>
      </c>
      <c r="B91" s="71">
        <v>2008</v>
      </c>
      <c r="C91" s="71">
        <v>15</v>
      </c>
      <c r="D91" s="71"/>
      <c r="E91" s="141">
        <v>13505.9375</v>
      </c>
      <c r="F91" s="71">
        <v>2.6475465297698975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120" t="s">
        <v>430</v>
      </c>
      <c r="R91" s="120">
        <v>2004</v>
      </c>
      <c r="S91" s="120">
        <v>23</v>
      </c>
      <c r="U91" s="120">
        <v>8.1043481826782227</v>
      </c>
      <c r="V91" s="120">
        <v>15.4483642578125</v>
      </c>
    </row>
    <row r="92" spans="1:22" ht="15">
      <c r="A92" s="71" t="s">
        <v>425</v>
      </c>
      <c r="B92" s="71">
        <v>2010</v>
      </c>
      <c r="C92" s="71">
        <v>15</v>
      </c>
      <c r="D92" s="71"/>
      <c r="E92" s="141">
        <v>11282.3271484375</v>
      </c>
      <c r="F92" s="71">
        <v>1.977785587310791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120" t="s">
        <v>430</v>
      </c>
      <c r="R92" s="120">
        <v>2006</v>
      </c>
      <c r="S92" s="120">
        <v>23</v>
      </c>
      <c r="U92" s="120">
        <v>7.2818183898925781</v>
      </c>
      <c r="V92" s="120">
        <v>8.5307559967041016</v>
      </c>
    </row>
    <row r="93" spans="1:22" ht="15">
      <c r="A93" s="71" t="s">
        <v>425</v>
      </c>
      <c r="B93" s="71">
        <v>2012</v>
      </c>
      <c r="C93" s="71">
        <v>15</v>
      </c>
      <c r="D93" s="71"/>
      <c r="E93" s="141">
        <v>11419.892578125</v>
      </c>
      <c r="F93" s="71">
        <v>1.942740797996521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120" t="s">
        <v>430</v>
      </c>
      <c r="R93" s="120">
        <v>2008</v>
      </c>
      <c r="S93" s="120">
        <v>23</v>
      </c>
      <c r="U93" s="120">
        <v>5.7347826957702637</v>
      </c>
      <c r="V93" s="120">
        <v>7.4667677879333496</v>
      </c>
    </row>
    <row r="94" spans="1:22" ht="15">
      <c r="A94" s="71" t="s">
        <v>425</v>
      </c>
      <c r="B94" s="71">
        <v>2014</v>
      </c>
      <c r="C94" s="71">
        <v>15</v>
      </c>
      <c r="D94" s="71"/>
      <c r="E94" s="141">
        <v>10758.0888671875</v>
      </c>
      <c r="F94" s="71">
        <v>2.220695972442627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120" t="s">
        <v>430</v>
      </c>
      <c r="R94" s="120">
        <v>2010</v>
      </c>
      <c r="S94" s="120">
        <v>23</v>
      </c>
      <c r="U94" s="120">
        <v>4.5269231796264648</v>
      </c>
      <c r="V94" s="120">
        <v>8.9436044692993164</v>
      </c>
    </row>
    <row r="95" spans="1:22" ht="15">
      <c r="A95" s="71" t="s">
        <v>250</v>
      </c>
      <c r="B95" s="71">
        <v>2002</v>
      </c>
      <c r="C95" s="71">
        <v>16</v>
      </c>
      <c r="D95" s="71"/>
      <c r="E95" s="141">
        <v>-51.705654144287109</v>
      </c>
      <c r="F95" s="71">
        <v>10.150551795959473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120" t="s">
        <v>430</v>
      </c>
      <c r="R95" s="120">
        <v>2012</v>
      </c>
      <c r="S95" s="120">
        <v>23</v>
      </c>
      <c r="U95" s="120">
        <v>4.7760000228881836</v>
      </c>
      <c r="V95" s="120">
        <v>13.132392883300781</v>
      </c>
    </row>
    <row r="96" spans="1:22" ht="15">
      <c r="A96" s="71" t="s">
        <v>250</v>
      </c>
      <c r="B96" s="71">
        <v>2008</v>
      </c>
      <c r="C96" s="71">
        <v>16</v>
      </c>
      <c r="D96" s="71"/>
      <c r="E96" s="141">
        <v>-3550.39794921875</v>
      </c>
      <c r="F96" s="71">
        <v>6.0571608543395996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120" t="s">
        <v>430</v>
      </c>
      <c r="R96" s="120">
        <v>2014</v>
      </c>
      <c r="S96" s="120">
        <v>23</v>
      </c>
      <c r="U96" s="120">
        <v>4.7777776718139648</v>
      </c>
      <c r="V96" s="120">
        <v>13.288487434387207</v>
      </c>
    </row>
    <row r="97" spans="1:22" ht="15">
      <c r="A97" s="71" t="s">
        <v>250</v>
      </c>
      <c r="B97" s="71">
        <v>2010</v>
      </c>
      <c r="C97" s="71">
        <v>16</v>
      </c>
      <c r="D97" s="71"/>
      <c r="E97" s="141">
        <v>-1776.9947509765625</v>
      </c>
      <c r="F97" s="71">
        <v>3.7263627052307129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120" t="s">
        <v>435</v>
      </c>
      <c r="R97" s="120">
        <v>2006</v>
      </c>
      <c r="S97" s="120">
        <v>24</v>
      </c>
      <c r="U97" s="120">
        <v>10.181818008422852</v>
      </c>
      <c r="V97" s="120">
        <v>13.64954948425293</v>
      </c>
    </row>
    <row r="98" spans="1:22" ht="15">
      <c r="A98" s="71" t="s">
        <v>250</v>
      </c>
      <c r="B98" s="71">
        <v>2012</v>
      </c>
      <c r="C98" s="71">
        <v>16</v>
      </c>
      <c r="D98" s="71"/>
      <c r="E98" s="141">
        <v>-2331.822021484375</v>
      </c>
      <c r="F98" s="71">
        <v>1.7808259725570679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120" t="s">
        <v>435</v>
      </c>
      <c r="R98" s="120">
        <v>2008</v>
      </c>
      <c r="S98" s="120">
        <v>24</v>
      </c>
      <c r="U98" s="120">
        <v>10.734782218933105</v>
      </c>
      <c r="V98" s="120">
        <v>7.492551326751709</v>
      </c>
    </row>
    <row r="99" spans="1:22" ht="15">
      <c r="A99" s="71" t="s">
        <v>250</v>
      </c>
      <c r="B99" s="71">
        <v>2014</v>
      </c>
      <c r="C99" s="71">
        <v>16</v>
      </c>
      <c r="D99" s="71"/>
      <c r="E99" s="141">
        <v>-3204.61376953125</v>
      </c>
      <c r="F99" s="71">
        <v>7.8964047431945801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120" t="s">
        <v>435</v>
      </c>
      <c r="R99" s="120">
        <v>2010</v>
      </c>
      <c r="S99" s="120">
        <v>24</v>
      </c>
      <c r="U99" s="120">
        <v>8.2269229888916016</v>
      </c>
      <c r="V99" s="120">
        <v>6.8832025527954102</v>
      </c>
    </row>
    <row r="100" spans="1:22" ht="15">
      <c r="A100" s="71" t="s">
        <v>250</v>
      </c>
      <c r="B100" s="71">
        <v>2016</v>
      </c>
      <c r="C100" s="71">
        <v>16</v>
      </c>
      <c r="D100" s="71"/>
      <c r="E100" s="141">
        <v>-1199.5562744140625</v>
      </c>
      <c r="F100" s="71">
        <v>9.3917713165283203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120" t="s">
        <v>435</v>
      </c>
      <c r="R100" s="120">
        <v>2012</v>
      </c>
      <c r="S100" s="120">
        <v>24</v>
      </c>
      <c r="U100" s="120">
        <v>9.4759998321533203</v>
      </c>
      <c r="V100" s="120">
        <v>8.4154319763183594</v>
      </c>
    </row>
    <row r="101" spans="1:22" ht="15">
      <c r="A101" s="71" t="s">
        <v>438</v>
      </c>
      <c r="B101" s="71">
        <v>2002</v>
      </c>
      <c r="C101" s="71">
        <v>17</v>
      </c>
      <c r="D101" s="71"/>
      <c r="E101" s="141">
        <v>-32.254482269287109</v>
      </c>
      <c r="F101" s="71">
        <v>0.12650732696056366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120" t="s">
        <v>439</v>
      </c>
      <c r="R101" s="120">
        <v>2004</v>
      </c>
      <c r="S101" s="120">
        <v>25</v>
      </c>
      <c r="U101" s="120">
        <v>-3.6956522464752197</v>
      </c>
      <c r="V101" s="120">
        <v>12.636886596679688</v>
      </c>
    </row>
    <row r="102" spans="1:22" ht="15">
      <c r="A102" s="71" t="s">
        <v>438</v>
      </c>
      <c r="B102" s="71">
        <v>2012</v>
      </c>
      <c r="C102" s="71">
        <v>17</v>
      </c>
      <c r="D102" s="71"/>
      <c r="E102" s="141">
        <v>1552.299072265625</v>
      </c>
      <c r="F102" s="71">
        <v>9.2939062118530273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120" t="s">
        <v>439</v>
      </c>
      <c r="R102" s="120">
        <v>2006</v>
      </c>
      <c r="S102" s="120">
        <v>25</v>
      </c>
      <c r="U102" s="120">
        <v>-5.0181818008422852</v>
      </c>
      <c r="V102" s="120">
        <v>1.9339238405227661</v>
      </c>
    </row>
    <row r="103" spans="1:22" ht="15">
      <c r="A103" s="71" t="s">
        <v>438</v>
      </c>
      <c r="B103" s="71">
        <v>2016</v>
      </c>
      <c r="C103" s="71">
        <v>17</v>
      </c>
      <c r="D103" s="71"/>
      <c r="E103" s="141">
        <v>-842.4937744140625</v>
      </c>
      <c r="F103" s="71">
        <v>10.221841812133789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120" t="s">
        <v>439</v>
      </c>
      <c r="R103" s="120">
        <v>2008</v>
      </c>
      <c r="S103" s="120">
        <v>25</v>
      </c>
      <c r="U103" s="120">
        <v>-4.8652172088623047</v>
      </c>
      <c r="V103" s="120">
        <v>-1.8998245000839233</v>
      </c>
    </row>
    <row r="104" spans="1:22" ht="15">
      <c r="A104" s="71" t="s">
        <v>427</v>
      </c>
      <c r="B104" s="71">
        <v>2010</v>
      </c>
      <c r="C104" s="71">
        <v>18</v>
      </c>
      <c r="D104" s="71"/>
      <c r="E104" s="141">
        <v>-11635.4306640625</v>
      </c>
      <c r="F104" s="71">
        <v>12.576407432556152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120" t="s">
        <v>439</v>
      </c>
      <c r="R104" s="120">
        <v>2010</v>
      </c>
      <c r="S104" s="120">
        <v>25</v>
      </c>
      <c r="U104" s="120">
        <v>-3.9730768203735352</v>
      </c>
      <c r="V104" s="120">
        <v>4.4294977188110352</v>
      </c>
    </row>
    <row r="105" spans="1:22" ht="15">
      <c r="A105" s="71" t="s">
        <v>427</v>
      </c>
      <c r="B105" s="71">
        <v>2012</v>
      </c>
      <c r="C105" s="71">
        <v>18</v>
      </c>
      <c r="D105" s="71"/>
      <c r="E105" s="141">
        <v>-10249.189453125</v>
      </c>
      <c r="F105" s="71">
        <v>2.2548632621765137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120" t="s">
        <v>439</v>
      </c>
      <c r="R105" s="120">
        <v>2012</v>
      </c>
      <c r="S105" s="120">
        <v>25</v>
      </c>
      <c r="U105" s="120">
        <v>-5.124000072479248</v>
      </c>
      <c r="V105" s="120">
        <v>8.4957084655761719</v>
      </c>
    </row>
    <row r="106" spans="1:22" ht="15">
      <c r="A106" s="71" t="s">
        <v>427</v>
      </c>
      <c r="B106" s="71">
        <v>2014</v>
      </c>
      <c r="C106" s="71">
        <v>18</v>
      </c>
      <c r="D106" s="71"/>
      <c r="E106" s="141">
        <v>-11911.4853515625</v>
      </c>
      <c r="F106" s="71">
        <v>2.900688648223877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120" t="s">
        <v>436</v>
      </c>
      <c r="R106" s="120">
        <v>2004</v>
      </c>
      <c r="S106" s="120">
        <v>26</v>
      </c>
      <c r="U106" s="120">
        <v>-5.9956521987915039</v>
      </c>
      <c r="V106" s="120">
        <v>5.0600700378417969</v>
      </c>
    </row>
    <row r="107" spans="1:22" ht="15">
      <c r="A107" s="71" t="s">
        <v>427</v>
      </c>
      <c r="B107" s="71">
        <v>2016</v>
      </c>
      <c r="C107" s="71">
        <v>18</v>
      </c>
      <c r="D107" s="71"/>
      <c r="E107" s="141">
        <v>-10432.533203125</v>
      </c>
      <c r="F107" s="71">
        <v>1.8434315919876099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120" t="s">
        <v>436</v>
      </c>
      <c r="R107" s="120">
        <v>2006</v>
      </c>
      <c r="S107" s="120">
        <v>26</v>
      </c>
      <c r="U107" s="120">
        <v>-6.4181818962097168</v>
      </c>
      <c r="V107" s="120">
        <v>3.2564527988433838</v>
      </c>
    </row>
    <row r="108" spans="1:22" ht="15">
      <c r="A108" s="71" t="s">
        <v>415</v>
      </c>
      <c r="B108" s="71">
        <v>2002</v>
      </c>
      <c r="C108" s="71">
        <v>19</v>
      </c>
      <c r="D108" s="71"/>
      <c r="E108" s="141">
        <v>33697.21875</v>
      </c>
      <c r="F108" s="71">
        <v>-7.1161723136901855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120" t="s">
        <v>436</v>
      </c>
      <c r="R108" s="120">
        <v>2008</v>
      </c>
      <c r="S108" s="120">
        <v>26</v>
      </c>
      <c r="U108" s="120">
        <v>-7.165217399597168</v>
      </c>
      <c r="V108" s="120">
        <v>-0.49126666784286499</v>
      </c>
    </row>
    <row r="109" spans="1:22" ht="15">
      <c r="A109" s="71" t="s">
        <v>415</v>
      </c>
      <c r="B109" s="71">
        <v>2004</v>
      </c>
      <c r="C109" s="71">
        <v>19</v>
      </c>
      <c r="D109" s="71"/>
      <c r="E109" s="141">
        <v>39113.2421875</v>
      </c>
      <c r="F109" s="71">
        <v>-10.71321964263916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120" t="s">
        <v>436</v>
      </c>
      <c r="R109" s="120">
        <v>2010</v>
      </c>
      <c r="S109" s="120">
        <v>26</v>
      </c>
      <c r="U109" s="120">
        <v>-6.3730769157409668</v>
      </c>
      <c r="V109" s="120">
        <v>9.1949167251586914</v>
      </c>
    </row>
    <row r="110" spans="1:22" ht="15">
      <c r="A110" s="71" t="s">
        <v>414</v>
      </c>
      <c r="B110" s="71">
        <v>2002</v>
      </c>
      <c r="C110" s="71">
        <v>20</v>
      </c>
      <c r="D110" s="71"/>
      <c r="E110" s="141">
        <v>7458.97021484375</v>
      </c>
      <c r="F110" s="71">
        <v>-7.4200701713562012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120" t="s">
        <v>436</v>
      </c>
      <c r="R110" s="120">
        <v>2012</v>
      </c>
      <c r="S110" s="120">
        <v>26</v>
      </c>
      <c r="U110" s="120">
        <v>-5.624000072479248</v>
      </c>
      <c r="V110" s="120">
        <v>10.123210906982422</v>
      </c>
    </row>
    <row r="111" spans="1:22" ht="15">
      <c r="A111" s="71" t="s">
        <v>414</v>
      </c>
      <c r="B111" s="71">
        <v>2004</v>
      </c>
      <c r="C111" s="71">
        <v>20</v>
      </c>
      <c r="D111" s="71"/>
      <c r="E111" s="141">
        <v>8434.4482421875</v>
      </c>
      <c r="F111" s="71">
        <v>-9.0896921157836914</v>
      </c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120" t="s">
        <v>436</v>
      </c>
      <c r="R111" s="120">
        <v>2014</v>
      </c>
      <c r="S111" s="120">
        <v>26</v>
      </c>
      <c r="U111" s="120">
        <v>-5.1222224235534668</v>
      </c>
      <c r="V111" s="120">
        <v>17.479822158813477</v>
      </c>
    </row>
    <row r="112" spans="1:22" ht="15">
      <c r="A112" s="71" t="s">
        <v>414</v>
      </c>
      <c r="B112" s="71">
        <v>2006</v>
      </c>
      <c r="C112" s="71">
        <v>20</v>
      </c>
      <c r="D112" s="71"/>
      <c r="E112" s="141">
        <v>11653.169921875</v>
      </c>
      <c r="F112" s="71">
        <v>-13.255348205566406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120" t="s">
        <v>433</v>
      </c>
      <c r="R112" s="120">
        <v>2004</v>
      </c>
      <c r="S112" s="120">
        <v>27</v>
      </c>
      <c r="U112" s="120">
        <v>2.5043478012084961</v>
      </c>
      <c r="V112" s="120">
        <v>-3.0735399723052979</v>
      </c>
    </row>
    <row r="113" spans="1:22" ht="15">
      <c r="A113" s="71" t="s">
        <v>414</v>
      </c>
      <c r="B113" s="71">
        <v>2008</v>
      </c>
      <c r="C113" s="71">
        <v>20</v>
      </c>
      <c r="D113" s="71"/>
      <c r="E113" s="141">
        <v>15027.28125</v>
      </c>
      <c r="F113" s="71">
        <v>-16.526712417602539</v>
      </c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120" t="s">
        <v>433</v>
      </c>
      <c r="R113" s="120">
        <v>2006</v>
      </c>
      <c r="S113" s="120">
        <v>27</v>
      </c>
      <c r="U113" s="120">
        <v>2.6818182468414307</v>
      </c>
      <c r="V113" s="120">
        <v>-3.3824098110198975</v>
      </c>
    </row>
    <row r="114" spans="1:22" ht="15">
      <c r="A114" s="71" t="s">
        <v>414</v>
      </c>
      <c r="B114" s="71">
        <v>2010</v>
      </c>
      <c r="C114" s="71">
        <v>20</v>
      </c>
      <c r="D114" s="71"/>
      <c r="E114" s="141">
        <v>13233.6435546875</v>
      </c>
      <c r="F114" s="71">
        <v>-17.739416122436523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120" t="s">
        <v>433</v>
      </c>
      <c r="R114" s="120">
        <v>2008</v>
      </c>
      <c r="S114" s="120">
        <v>27</v>
      </c>
      <c r="U114" s="120">
        <v>3.334782600402832</v>
      </c>
      <c r="V114" s="120">
        <v>-2.4880433082580566</v>
      </c>
    </row>
    <row r="115" spans="1:22" ht="15">
      <c r="A115" s="71" t="s">
        <v>414</v>
      </c>
      <c r="B115" s="71">
        <v>2012</v>
      </c>
      <c r="C115" s="71">
        <v>20</v>
      </c>
      <c r="D115" s="71"/>
      <c r="E115" s="141">
        <v>11597.986328125</v>
      </c>
      <c r="F115" s="71">
        <v>-16.045173645019531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120" t="s">
        <v>433</v>
      </c>
      <c r="R115" s="120">
        <v>2010</v>
      </c>
      <c r="S115" s="120">
        <v>27</v>
      </c>
      <c r="U115" s="120">
        <v>3.9269230365753174</v>
      </c>
      <c r="V115" s="120">
        <v>0.66071039438247681</v>
      </c>
    </row>
    <row r="116" spans="1:22" ht="15">
      <c r="A116" s="71" t="s">
        <v>414</v>
      </c>
      <c r="B116" s="71">
        <v>2014</v>
      </c>
      <c r="C116" s="71">
        <v>20</v>
      </c>
      <c r="D116" s="71"/>
      <c r="E116" s="141">
        <v>6771.49560546875</v>
      </c>
      <c r="F116" s="71">
        <v>-11.163295745849609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120" t="s">
        <v>433</v>
      </c>
      <c r="R116" s="120">
        <v>2012</v>
      </c>
      <c r="S116" s="120">
        <v>27</v>
      </c>
      <c r="U116" s="120">
        <v>4.1760001182556152</v>
      </c>
      <c r="V116" s="120">
        <v>10.779041290283203</v>
      </c>
    </row>
    <row r="117" spans="1:22" ht="15">
      <c r="A117" s="71" t="s">
        <v>414</v>
      </c>
      <c r="B117" s="71">
        <v>2016</v>
      </c>
      <c r="C117" s="71">
        <v>20</v>
      </c>
      <c r="D117" s="71"/>
      <c r="E117" s="141">
        <v>8670.826171875</v>
      </c>
      <c r="F117" s="71">
        <v>-11.315912246704102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120" t="s">
        <v>433</v>
      </c>
      <c r="R117" s="120">
        <v>2014</v>
      </c>
      <c r="S117" s="120">
        <v>27</v>
      </c>
      <c r="U117" s="120">
        <v>5.2777776718139648</v>
      </c>
      <c r="V117" s="120">
        <v>12.570488929748535</v>
      </c>
    </row>
    <row r="118" spans="1:22" ht="15">
      <c r="A118" s="71" t="s">
        <v>411</v>
      </c>
      <c r="B118" s="71">
        <v>2002</v>
      </c>
      <c r="C118" s="71">
        <v>21</v>
      </c>
      <c r="D118" s="71"/>
      <c r="E118" s="141">
        <v>8343.3134765625</v>
      </c>
      <c r="F118" s="71">
        <v>-8.7291479110717773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120" t="s">
        <v>416</v>
      </c>
      <c r="R118" s="120">
        <v>2004</v>
      </c>
      <c r="S118" s="120">
        <v>28</v>
      </c>
      <c r="U118" s="120">
        <v>-4.6956520080566406</v>
      </c>
      <c r="V118" s="120">
        <v>-6.0236358642578125</v>
      </c>
    </row>
    <row r="119" spans="1:22" ht="15">
      <c r="A119" s="71" t="s">
        <v>411</v>
      </c>
      <c r="B119" s="71">
        <v>2004</v>
      </c>
      <c r="C119" s="71">
        <v>21</v>
      </c>
      <c r="D119" s="71"/>
      <c r="E119" s="141">
        <v>13902.5732421875</v>
      </c>
      <c r="F119" s="71">
        <v>-8.7379922866821289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120" t="s">
        <v>416</v>
      </c>
      <c r="R119" s="120">
        <v>2006</v>
      </c>
      <c r="S119" s="120">
        <v>28</v>
      </c>
      <c r="U119" s="120">
        <v>-4.4181818962097168</v>
      </c>
      <c r="V119" s="120">
        <v>-8.6489696502685547</v>
      </c>
    </row>
    <row r="120" spans="1:22" ht="15">
      <c r="A120" s="71" t="s">
        <v>411</v>
      </c>
      <c r="B120" s="71">
        <v>2006</v>
      </c>
      <c r="C120" s="71">
        <v>21</v>
      </c>
      <c r="D120" s="71"/>
      <c r="E120" s="141">
        <v>23361.681640625</v>
      </c>
      <c r="F120" s="71">
        <v>-11.149520874023438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120" t="s">
        <v>416</v>
      </c>
      <c r="R120" s="120">
        <v>2008</v>
      </c>
      <c r="S120" s="120">
        <v>28</v>
      </c>
      <c r="U120" s="120">
        <v>-2.7652173042297363</v>
      </c>
      <c r="V120" s="120">
        <v>-12.434957504272461</v>
      </c>
    </row>
    <row r="121" spans="1:22" ht="15">
      <c r="A121" s="71" t="s">
        <v>411</v>
      </c>
      <c r="B121" s="71">
        <v>2008</v>
      </c>
      <c r="C121" s="71">
        <v>21</v>
      </c>
      <c r="D121" s="71"/>
      <c r="E121" s="141">
        <v>28378.296875</v>
      </c>
      <c r="F121" s="71">
        <v>-15.239202499389648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120" t="s">
        <v>416</v>
      </c>
      <c r="R121" s="120">
        <v>2010</v>
      </c>
      <c r="S121" s="120">
        <v>28</v>
      </c>
      <c r="U121" s="120">
        <v>-3.5730769634246826</v>
      </c>
      <c r="V121" s="120">
        <v>-17.490320205688477</v>
      </c>
    </row>
    <row r="122" spans="1:22" ht="15">
      <c r="A122" s="71" t="s">
        <v>411</v>
      </c>
      <c r="B122" s="71">
        <v>2010</v>
      </c>
      <c r="C122" s="71">
        <v>21</v>
      </c>
      <c r="D122" s="71"/>
      <c r="E122" s="141">
        <v>25584.45703125</v>
      </c>
      <c r="F122" s="71">
        <v>-17.998086929321289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120" t="s">
        <v>416</v>
      </c>
      <c r="R122" s="120">
        <v>2012</v>
      </c>
      <c r="S122" s="120">
        <v>28</v>
      </c>
      <c r="U122" s="120">
        <v>-3.624000072479248</v>
      </c>
      <c r="V122" s="120">
        <v>-14.760505676269531</v>
      </c>
    </row>
    <row r="123" spans="1:22" ht="15">
      <c r="A123" s="71" t="s">
        <v>411</v>
      </c>
      <c r="B123" s="71">
        <v>2012</v>
      </c>
      <c r="C123" s="71">
        <v>21</v>
      </c>
      <c r="D123" s="71"/>
      <c r="E123" s="141">
        <v>28584.833984375</v>
      </c>
      <c r="F123" s="71">
        <v>-17.960929870605469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120" t="s">
        <v>416</v>
      </c>
      <c r="R123" s="120">
        <v>2014</v>
      </c>
      <c r="S123" s="120">
        <v>28</v>
      </c>
      <c r="U123" s="120">
        <v>-2.4222221374511719</v>
      </c>
      <c r="V123" s="120">
        <v>-9.619715690612793</v>
      </c>
    </row>
    <row r="124" spans="1:22" ht="15">
      <c r="A124" s="71" t="s">
        <v>411</v>
      </c>
      <c r="B124" s="71">
        <v>2014</v>
      </c>
      <c r="C124" s="71">
        <v>21</v>
      </c>
      <c r="D124" s="71"/>
      <c r="E124" s="141">
        <v>23170.64453125</v>
      </c>
      <c r="F124" s="71">
        <v>-13.818050384521484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120" t="s">
        <v>412</v>
      </c>
      <c r="R124" s="120">
        <v>2006</v>
      </c>
      <c r="S124" s="120">
        <v>29</v>
      </c>
      <c r="U124" s="120">
        <v>3.0818181037902832</v>
      </c>
      <c r="V124" s="120">
        <v>-12.367551803588867</v>
      </c>
    </row>
    <row r="125" spans="1:22" ht="15">
      <c r="A125" s="71" t="s">
        <v>411</v>
      </c>
      <c r="B125" s="71">
        <v>2016</v>
      </c>
      <c r="C125" s="71">
        <v>21</v>
      </c>
      <c r="D125" s="71"/>
      <c r="E125" s="141">
        <v>16617.607421875</v>
      </c>
      <c r="F125" s="71">
        <v>-12.874608993530273</v>
      </c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120" t="s">
        <v>412</v>
      </c>
      <c r="R125" s="120">
        <v>2008</v>
      </c>
      <c r="S125" s="120">
        <v>29</v>
      </c>
      <c r="U125" s="120">
        <v>2.9347825050354004</v>
      </c>
      <c r="V125" s="120">
        <v>-15.373907089233398</v>
      </c>
    </row>
    <row r="126" spans="1:22" ht="15">
      <c r="A126" s="71" t="s">
        <v>437</v>
      </c>
      <c r="B126" s="71">
        <v>2002</v>
      </c>
      <c r="C126" s="71">
        <v>22</v>
      </c>
      <c r="D126" s="71"/>
      <c r="E126" s="141">
        <v>-18680.17578125</v>
      </c>
      <c r="F126" s="71">
        <v>11.809750556945801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120" t="s">
        <v>412</v>
      </c>
      <c r="R126" s="120">
        <v>2010</v>
      </c>
      <c r="S126" s="120">
        <v>29</v>
      </c>
      <c r="U126" s="120">
        <v>1.326923131942749</v>
      </c>
      <c r="V126" s="120">
        <v>-15.739787101745605</v>
      </c>
    </row>
    <row r="127" spans="1:22" ht="15">
      <c r="A127" s="71" t="s">
        <v>437</v>
      </c>
      <c r="B127" s="71">
        <v>2004</v>
      </c>
      <c r="C127" s="71">
        <v>22</v>
      </c>
      <c r="D127" s="71"/>
      <c r="E127" s="141">
        <v>-15959.18359375</v>
      </c>
      <c r="F127" s="71">
        <v>16.927236557006836</v>
      </c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120" t="s">
        <v>412</v>
      </c>
      <c r="R127" s="120">
        <v>2012</v>
      </c>
      <c r="S127" s="120">
        <v>29</v>
      </c>
      <c r="U127" s="120">
        <v>0.37599998712539673</v>
      </c>
      <c r="V127" s="120">
        <v>-16.926933288574219</v>
      </c>
    </row>
    <row r="128" spans="1:22" ht="15">
      <c r="A128" s="71" t="s">
        <v>437</v>
      </c>
      <c r="B128" s="71">
        <v>2006</v>
      </c>
      <c r="C128" s="71">
        <v>22</v>
      </c>
      <c r="D128" s="71"/>
      <c r="E128" s="141">
        <v>-15286.00390625</v>
      </c>
      <c r="F128" s="71">
        <v>11.457099914550781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120" t="s">
        <v>412</v>
      </c>
      <c r="R128" s="120">
        <v>2014</v>
      </c>
      <c r="S128" s="120">
        <v>29</v>
      </c>
      <c r="U128" s="120">
        <v>1.6777777671813965</v>
      </c>
      <c r="V128" s="120">
        <v>-12.223666191101074</v>
      </c>
    </row>
    <row r="129" spans="1:22" ht="15">
      <c r="A129" s="71" t="s">
        <v>437</v>
      </c>
      <c r="B129" s="71">
        <v>2008</v>
      </c>
      <c r="C129" s="71">
        <v>22</v>
      </c>
      <c r="D129" s="71"/>
      <c r="E129" s="141">
        <v>-13655.064453125</v>
      </c>
      <c r="F129" s="71">
        <v>5.3879408836364746</v>
      </c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120" t="s">
        <v>441</v>
      </c>
      <c r="R129" s="120">
        <v>2004</v>
      </c>
      <c r="S129" s="120">
        <v>30</v>
      </c>
      <c r="U129" s="120">
        <v>10.504347801208496</v>
      </c>
      <c r="V129" s="120">
        <v>10.404399871826172</v>
      </c>
    </row>
    <row r="130" spans="1:22" ht="15">
      <c r="A130" s="71" t="s">
        <v>437</v>
      </c>
      <c r="B130" s="71">
        <v>2010</v>
      </c>
      <c r="C130" s="71">
        <v>22</v>
      </c>
      <c r="D130" s="71"/>
      <c r="E130" s="141">
        <v>-10684.8369140625</v>
      </c>
      <c r="F130" s="71">
        <v>1.403688907623291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120" t="s">
        <v>441</v>
      </c>
      <c r="R130" s="120">
        <v>2008</v>
      </c>
      <c r="S130" s="120">
        <v>30</v>
      </c>
      <c r="U130" s="120">
        <v>8.1347827911376953</v>
      </c>
      <c r="V130" s="120">
        <v>11.705148696899414</v>
      </c>
    </row>
    <row r="131" spans="1:22" ht="15">
      <c r="A131" s="71" t="s">
        <v>437</v>
      </c>
      <c r="B131" s="71">
        <v>2012</v>
      </c>
      <c r="C131" s="71">
        <v>22</v>
      </c>
      <c r="D131" s="71"/>
      <c r="E131" s="141">
        <v>-10850.654296875</v>
      </c>
      <c r="F131" s="71">
        <v>7.6690897941589355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120" t="s">
        <v>444</v>
      </c>
      <c r="R131" s="120">
        <v>2004</v>
      </c>
      <c r="S131" s="120">
        <v>31</v>
      </c>
      <c r="U131" s="120">
        <v>-1.895652174949646</v>
      </c>
      <c r="V131" s="120">
        <v>12.742416381835938</v>
      </c>
    </row>
    <row r="132" spans="1:22" ht="15">
      <c r="A132" s="71" t="s">
        <v>437</v>
      </c>
      <c r="B132" s="71">
        <v>2014</v>
      </c>
      <c r="C132" s="71">
        <v>22</v>
      </c>
      <c r="D132" s="71"/>
      <c r="E132" s="141">
        <v>-14252.3037109375</v>
      </c>
      <c r="F132" s="71">
        <v>13.423957824707031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120" t="s">
        <v>444</v>
      </c>
      <c r="R132" s="120">
        <v>2006</v>
      </c>
      <c r="S132" s="120">
        <v>31</v>
      </c>
      <c r="U132" s="120">
        <v>-1.0181818008422852</v>
      </c>
      <c r="V132" s="120">
        <v>23.048429489135742</v>
      </c>
    </row>
    <row r="133" spans="1:22" ht="15">
      <c r="A133" s="71" t="s">
        <v>437</v>
      </c>
      <c r="B133" s="71">
        <v>2016</v>
      </c>
      <c r="C133" s="71">
        <v>22</v>
      </c>
      <c r="D133" s="71"/>
      <c r="E133" s="141">
        <v>-12433.25390625</v>
      </c>
      <c r="F133" s="71">
        <v>9.9271907806396484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120" t="s">
        <v>444</v>
      </c>
      <c r="R133" s="120">
        <v>2008</v>
      </c>
      <c r="S133" s="120">
        <v>31</v>
      </c>
      <c r="U133" s="120">
        <v>-4.2652173042297363</v>
      </c>
      <c r="V133" s="120">
        <v>26.217424392700195</v>
      </c>
    </row>
    <row r="134" spans="1:22" ht="15">
      <c r="A134" s="71" t="s">
        <v>430</v>
      </c>
      <c r="B134" s="71">
        <v>2002</v>
      </c>
      <c r="C134" s="71">
        <v>23</v>
      </c>
      <c r="D134" s="71"/>
      <c r="E134" s="141">
        <v>-9458.0966796875</v>
      </c>
      <c r="F134" s="71">
        <v>8.5667963027954102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120" t="s">
        <v>444</v>
      </c>
      <c r="R134" s="120">
        <v>2010</v>
      </c>
      <c r="S134" s="120">
        <v>31</v>
      </c>
      <c r="U134" s="120">
        <v>-6.4730768203735352</v>
      </c>
      <c r="V134" s="120">
        <v>19.105745315551758</v>
      </c>
    </row>
    <row r="135" spans="1:22" ht="15">
      <c r="A135" s="71" t="s">
        <v>430</v>
      </c>
      <c r="B135" s="71">
        <v>2004</v>
      </c>
      <c r="C135" s="71">
        <v>23</v>
      </c>
      <c r="D135" s="71"/>
      <c r="E135" s="141">
        <v>-7108.2080078125</v>
      </c>
      <c r="F135" s="71">
        <v>15.163905143737793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120" t="s">
        <v>444</v>
      </c>
      <c r="R135" s="120">
        <v>2012</v>
      </c>
      <c r="S135" s="120">
        <v>31</v>
      </c>
      <c r="U135" s="120">
        <v>-6.5240001678466797</v>
      </c>
      <c r="V135" s="120">
        <v>20.88909912109375</v>
      </c>
    </row>
    <row r="136" spans="1:22" ht="15">
      <c r="A136" s="71" t="s">
        <v>430</v>
      </c>
      <c r="B136" s="71">
        <v>2006</v>
      </c>
      <c r="C136" s="71">
        <v>23</v>
      </c>
      <c r="D136" s="71"/>
      <c r="E136" s="141">
        <v>-5528.80615234375</v>
      </c>
      <c r="F136" s="71">
        <v>8.009979248046875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120" t="s">
        <v>422</v>
      </c>
      <c r="R136" s="120">
        <v>2004</v>
      </c>
      <c r="S136" s="120">
        <v>32</v>
      </c>
      <c r="U136" s="120">
        <v>5.2043476104736328</v>
      </c>
      <c r="V136" s="120">
        <v>-1.1018487215042114</v>
      </c>
    </row>
    <row r="137" spans="1:22" ht="15">
      <c r="A137" s="71" t="s">
        <v>430</v>
      </c>
      <c r="B137" s="71">
        <v>2008</v>
      </c>
      <c r="C137" s="71">
        <v>23</v>
      </c>
      <c r="D137" s="71"/>
      <c r="E137" s="141">
        <v>-5389.75537109375</v>
      </c>
      <c r="F137" s="71">
        <v>6.7048735618591309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120" t="s">
        <v>422</v>
      </c>
      <c r="R137" s="120">
        <v>2006</v>
      </c>
      <c r="S137" s="120">
        <v>32</v>
      </c>
      <c r="U137" s="120">
        <v>3.781818151473999</v>
      </c>
      <c r="V137" s="120">
        <v>0.35130900144577026</v>
      </c>
    </row>
    <row r="138" spans="1:22" ht="15">
      <c r="A138" s="71" t="s">
        <v>430</v>
      </c>
      <c r="B138" s="71">
        <v>2010</v>
      </c>
      <c r="C138" s="71">
        <v>23</v>
      </c>
      <c r="D138" s="71"/>
      <c r="E138" s="141">
        <v>-4380.81689453125</v>
      </c>
      <c r="F138" s="71">
        <v>8.8896169662475586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120" t="s">
        <v>422</v>
      </c>
      <c r="R138" s="120">
        <v>2008</v>
      </c>
      <c r="S138" s="120">
        <v>32</v>
      </c>
      <c r="U138" s="120">
        <v>3.2347826957702637</v>
      </c>
      <c r="V138" s="120">
        <v>-0.93104404211044312</v>
      </c>
    </row>
    <row r="139" spans="1:22" ht="15">
      <c r="A139" s="71" t="s">
        <v>430</v>
      </c>
      <c r="B139" s="71">
        <v>2012</v>
      </c>
      <c r="C139" s="71">
        <v>23</v>
      </c>
      <c r="D139" s="71"/>
      <c r="E139" s="141">
        <v>-8564.1328125</v>
      </c>
      <c r="F139" s="71">
        <v>13.156062126159668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120" t="s">
        <v>422</v>
      </c>
      <c r="R139" s="120">
        <v>2010</v>
      </c>
      <c r="S139" s="120">
        <v>32</v>
      </c>
      <c r="U139" s="120">
        <v>3.1269230842590332</v>
      </c>
      <c r="V139" s="120">
        <v>-1.8344563245773315</v>
      </c>
    </row>
    <row r="140" spans="1:22" ht="15">
      <c r="A140" s="71" t="s">
        <v>430</v>
      </c>
      <c r="B140" s="71">
        <v>2014</v>
      </c>
      <c r="C140" s="71">
        <v>23</v>
      </c>
      <c r="D140" s="71"/>
      <c r="E140" s="141">
        <v>-11536.3876953125</v>
      </c>
      <c r="F140" s="71">
        <v>12.391757965087891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120" t="s">
        <v>422</v>
      </c>
      <c r="R140" s="120">
        <v>2012</v>
      </c>
      <c r="S140" s="120">
        <v>32</v>
      </c>
      <c r="U140" s="120">
        <v>1.0759999752044678</v>
      </c>
      <c r="V140" s="120">
        <v>-4.6612701416015625</v>
      </c>
    </row>
    <row r="141" spans="1:22" ht="15">
      <c r="A141" s="71" t="s">
        <v>430</v>
      </c>
      <c r="B141" s="71">
        <v>2016</v>
      </c>
      <c r="C141" s="71">
        <v>23</v>
      </c>
      <c r="D141" s="71"/>
      <c r="E141" s="141">
        <v>-12429.0078125</v>
      </c>
      <c r="F141" s="71">
        <v>5.5822391510009766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120" t="s">
        <v>422</v>
      </c>
      <c r="R141" s="120">
        <v>2014</v>
      </c>
      <c r="S141" s="120">
        <v>32</v>
      </c>
      <c r="U141" s="120">
        <v>3.1777777671813965</v>
      </c>
      <c r="V141" s="120">
        <v>0.98787415027618408</v>
      </c>
    </row>
    <row r="142" spans="1:22" ht="15">
      <c r="A142" s="71" t="s">
        <v>435</v>
      </c>
      <c r="B142" s="71">
        <v>2006</v>
      </c>
      <c r="C142" s="71">
        <v>24</v>
      </c>
      <c r="D142" s="71"/>
      <c r="E142" s="141">
        <v>-15343.8359375</v>
      </c>
      <c r="F142" s="71">
        <v>13.128772735595703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</row>
    <row r="143" spans="1:22" ht="15">
      <c r="A143" s="71" t="s">
        <v>435</v>
      </c>
      <c r="B143" s="71">
        <v>2008</v>
      </c>
      <c r="C143" s="71">
        <v>24</v>
      </c>
      <c r="D143" s="71"/>
      <c r="E143" s="141">
        <v>-11293.986328125</v>
      </c>
      <c r="F143" s="71">
        <v>6.7306571006774902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</row>
    <row r="144" spans="1:22" ht="15">
      <c r="A144" s="71" t="s">
        <v>435</v>
      </c>
      <c r="B144" s="71">
        <v>2010</v>
      </c>
      <c r="C144" s="71">
        <v>24</v>
      </c>
      <c r="D144" s="71"/>
      <c r="E144" s="141">
        <v>-10604.9072265625</v>
      </c>
      <c r="F144" s="71">
        <v>6.8292145729064941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</row>
    <row r="145" spans="1:18" ht="15">
      <c r="A145" s="71" t="s">
        <v>435</v>
      </c>
      <c r="B145" s="71">
        <v>2012</v>
      </c>
      <c r="C145" s="71">
        <v>24</v>
      </c>
      <c r="D145" s="71"/>
      <c r="E145" s="141">
        <v>-9093.93359375</v>
      </c>
      <c r="F145" s="71">
        <v>8.4391012191772461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</row>
    <row r="146" spans="1:18" ht="15">
      <c r="A146" s="71" t="s">
        <v>435</v>
      </c>
      <c r="B146" s="71">
        <v>2016</v>
      </c>
      <c r="C146" s="71">
        <v>24</v>
      </c>
      <c r="D146" s="71"/>
      <c r="E146" s="141">
        <v>-16526.384765625</v>
      </c>
      <c r="F146" s="71">
        <v>9.5871486663818359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</row>
    <row r="147" spans="1:18" ht="15">
      <c r="A147" s="71" t="s">
        <v>439</v>
      </c>
      <c r="B147" s="71">
        <v>2004</v>
      </c>
      <c r="C147" s="71">
        <v>25</v>
      </c>
      <c r="D147" s="71"/>
      <c r="E147" s="141">
        <v>-13747.7978515625</v>
      </c>
      <c r="F147" s="71">
        <v>12.35242748260498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</row>
    <row r="148" spans="1:18" ht="15">
      <c r="A148" s="71" t="s">
        <v>439</v>
      </c>
      <c r="B148" s="71">
        <v>2006</v>
      </c>
      <c r="C148" s="71">
        <v>25</v>
      </c>
      <c r="D148" s="71"/>
      <c r="E148" s="141">
        <v>-11283.244140625</v>
      </c>
      <c r="F148" s="71">
        <v>1.4131466150283813</v>
      </c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</row>
    <row r="149" spans="1:18" ht="15">
      <c r="A149" s="71" t="s">
        <v>439</v>
      </c>
      <c r="B149" s="71">
        <v>2008</v>
      </c>
      <c r="C149" s="71">
        <v>25</v>
      </c>
      <c r="D149" s="71"/>
      <c r="E149" s="141">
        <v>-7894.85888671875</v>
      </c>
      <c r="F149" s="71">
        <v>-2.6617186069488525</v>
      </c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</row>
    <row r="150" spans="1:18" ht="15">
      <c r="A150" s="71" t="s">
        <v>439</v>
      </c>
      <c r="B150" s="71">
        <v>2010</v>
      </c>
      <c r="C150" s="71">
        <v>25</v>
      </c>
      <c r="D150" s="71"/>
      <c r="E150" s="141">
        <v>-6395.03564453125</v>
      </c>
      <c r="F150" s="71">
        <v>4.3755097389221191</v>
      </c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</row>
    <row r="151" spans="1:18" ht="15">
      <c r="A151" s="71" t="s">
        <v>439</v>
      </c>
      <c r="B151" s="71">
        <v>2012</v>
      </c>
      <c r="C151" s="71">
        <v>25</v>
      </c>
      <c r="D151" s="71"/>
      <c r="E151" s="141">
        <v>-7883.88427734375</v>
      </c>
      <c r="F151" s="71">
        <v>8.5193777084350586</v>
      </c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</row>
    <row r="152" spans="1:18" ht="15">
      <c r="A152" s="71" t="s">
        <v>436</v>
      </c>
      <c r="B152" s="71">
        <v>2002</v>
      </c>
      <c r="C152" s="71">
        <v>26</v>
      </c>
      <c r="D152" s="71"/>
      <c r="E152" s="141">
        <v>-9240.7216796875</v>
      </c>
      <c r="F152" s="71">
        <v>6.8024678230285645</v>
      </c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</row>
    <row r="153" spans="1:18" ht="15">
      <c r="A153" s="71" t="s">
        <v>436</v>
      </c>
      <c r="B153" s="71">
        <v>2004</v>
      </c>
      <c r="C153" s="71">
        <v>26</v>
      </c>
      <c r="D153" s="71"/>
      <c r="E153" s="141">
        <v>-5583.0478515625</v>
      </c>
      <c r="F153" s="71">
        <v>4.7756104469299316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</row>
    <row r="154" spans="1:18" ht="15">
      <c r="A154" s="71" t="s">
        <v>436</v>
      </c>
      <c r="B154" s="71">
        <v>2006</v>
      </c>
      <c r="C154" s="71">
        <v>26</v>
      </c>
      <c r="D154" s="71"/>
      <c r="E154" s="141">
        <v>-3877.626708984375</v>
      </c>
      <c r="F154" s="71">
        <v>2.735675573348999</v>
      </c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</row>
    <row r="155" spans="1:18" ht="15">
      <c r="A155" s="71" t="s">
        <v>436</v>
      </c>
      <c r="B155" s="71">
        <v>2008</v>
      </c>
      <c r="C155" s="71">
        <v>26</v>
      </c>
      <c r="D155" s="71"/>
      <c r="E155" s="141">
        <v>-1755.9136962890625</v>
      </c>
      <c r="F155" s="71">
        <v>-1.253160834312439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</row>
    <row r="156" spans="1:18" ht="15">
      <c r="A156" s="71" t="s">
        <v>436</v>
      </c>
      <c r="B156" s="71">
        <v>2010</v>
      </c>
      <c r="C156" s="71">
        <v>26</v>
      </c>
      <c r="D156" s="71"/>
      <c r="E156" s="141">
        <v>-3663.742919921875</v>
      </c>
      <c r="F156" s="71">
        <v>9.1409292221069336</v>
      </c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</row>
    <row r="157" spans="1:18" ht="15">
      <c r="A157" s="71" t="s">
        <v>436</v>
      </c>
      <c r="B157" s="71">
        <v>2012</v>
      </c>
      <c r="C157" s="71">
        <v>26</v>
      </c>
      <c r="D157" s="71"/>
      <c r="E157" s="141">
        <v>-5802.26513671875</v>
      </c>
      <c r="F157" s="71">
        <v>10.146880149841309</v>
      </c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</row>
    <row r="158" spans="1:18" ht="15">
      <c r="A158" s="71" t="s">
        <v>436</v>
      </c>
      <c r="B158" s="71">
        <v>2014</v>
      </c>
      <c r="C158" s="71">
        <v>26</v>
      </c>
      <c r="D158" s="71"/>
      <c r="E158" s="141">
        <v>-9267.8115234375</v>
      </c>
      <c r="F158" s="71">
        <v>16.583091735839844</v>
      </c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</row>
    <row r="159" spans="1:18" ht="15">
      <c r="A159" s="71" t="s">
        <v>436</v>
      </c>
      <c r="B159" s="71">
        <v>2016</v>
      </c>
      <c r="C159" s="71">
        <v>26</v>
      </c>
      <c r="D159" s="71"/>
      <c r="E159" s="141">
        <v>-7619.19873046875</v>
      </c>
      <c r="F159" s="71">
        <v>9.8585796356201172</v>
      </c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</row>
    <row r="160" spans="1:18" ht="15">
      <c r="A160" s="71" t="s">
        <v>433</v>
      </c>
      <c r="B160" s="71">
        <v>2002</v>
      </c>
      <c r="C160" s="71">
        <v>27</v>
      </c>
      <c r="D160" s="71"/>
      <c r="E160" s="141">
        <v>-5337.40673828125</v>
      </c>
      <c r="F160" s="71">
        <v>2.5445446968078613</v>
      </c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</row>
    <row r="161" spans="1:18" ht="15">
      <c r="A161" s="71" t="s">
        <v>433</v>
      </c>
      <c r="B161" s="71">
        <v>2004</v>
      </c>
      <c r="C161" s="71">
        <v>27</v>
      </c>
      <c r="D161" s="71"/>
      <c r="E161" s="141">
        <v>-2315.8740234375</v>
      </c>
      <c r="F161" s="71">
        <v>-3.3579990863800049</v>
      </c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</row>
    <row r="162" spans="1:18" ht="15">
      <c r="A162" s="71" t="s">
        <v>433</v>
      </c>
      <c r="B162" s="71">
        <v>2006</v>
      </c>
      <c r="C162" s="71">
        <v>27</v>
      </c>
      <c r="D162" s="71"/>
      <c r="E162" s="141">
        <v>1082.5843505859375</v>
      </c>
      <c r="F162" s="71">
        <v>-3.9031870365142822</v>
      </c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</row>
    <row r="163" spans="1:18" ht="15">
      <c r="A163" s="71" t="s">
        <v>433</v>
      </c>
      <c r="B163" s="71">
        <v>2008</v>
      </c>
      <c r="C163" s="71">
        <v>27</v>
      </c>
      <c r="D163" s="71"/>
      <c r="E163" s="141">
        <v>2286.08642578125</v>
      </c>
      <c r="F163" s="71">
        <v>-3.2499372959136963</v>
      </c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</row>
    <row r="164" spans="1:18" ht="15">
      <c r="A164" s="71" t="s">
        <v>433</v>
      </c>
      <c r="B164" s="71">
        <v>2010</v>
      </c>
      <c r="C164" s="71">
        <v>27</v>
      </c>
      <c r="D164" s="71"/>
      <c r="E164" s="141">
        <v>663.2337646484375</v>
      </c>
      <c r="F164" s="71">
        <v>0.60672235488891602</v>
      </c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</row>
    <row r="165" spans="1:18" ht="15">
      <c r="A165" s="71" t="s">
        <v>433</v>
      </c>
      <c r="B165" s="71">
        <v>2012</v>
      </c>
      <c r="C165" s="71">
        <v>27</v>
      </c>
      <c r="D165" s="71"/>
      <c r="E165" s="141">
        <v>-2635.238037109375</v>
      </c>
      <c r="F165" s="71">
        <v>10.80271053314209</v>
      </c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</row>
    <row r="166" spans="1:18" ht="15">
      <c r="A166" s="71" t="s">
        <v>433</v>
      </c>
      <c r="B166" s="71">
        <v>2014</v>
      </c>
      <c r="C166" s="71">
        <v>27</v>
      </c>
      <c r="D166" s="71"/>
      <c r="E166" s="141">
        <v>-6329.77783203125</v>
      </c>
      <c r="F166" s="71">
        <v>11.673759460449219</v>
      </c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</row>
    <row r="167" spans="1:18" ht="15">
      <c r="A167" s="71" t="s">
        <v>433</v>
      </c>
      <c r="B167" s="71">
        <v>2016</v>
      </c>
      <c r="C167" s="71">
        <v>27</v>
      </c>
      <c r="D167" s="71"/>
      <c r="E167" s="141">
        <v>-3704.681396484375</v>
      </c>
      <c r="F167" s="71">
        <v>9.5469722747802734</v>
      </c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</row>
    <row r="168" spans="1:18" ht="15">
      <c r="A168" s="71" t="s">
        <v>416</v>
      </c>
      <c r="B168" s="71">
        <v>2002</v>
      </c>
      <c r="C168" s="71">
        <v>28</v>
      </c>
      <c r="D168" s="71"/>
      <c r="E168" s="141">
        <v>2352.14208984375</v>
      </c>
      <c r="F168" s="71">
        <v>-7.3938288688659668</v>
      </c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</row>
    <row r="169" spans="1:18" ht="15">
      <c r="A169" s="71" t="s">
        <v>416</v>
      </c>
      <c r="B169" s="71">
        <v>2004</v>
      </c>
      <c r="C169" s="71">
        <v>28</v>
      </c>
      <c r="D169" s="71"/>
      <c r="E169" s="141">
        <v>5588.8740234375</v>
      </c>
      <c r="F169" s="71">
        <v>-6.3080954551696777</v>
      </c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</row>
    <row r="170" spans="1:18" ht="15">
      <c r="A170" s="71" t="s">
        <v>416</v>
      </c>
      <c r="B170" s="71">
        <v>2006</v>
      </c>
      <c r="C170" s="71">
        <v>28</v>
      </c>
      <c r="D170" s="71"/>
      <c r="E170" s="141">
        <v>7826.85009765625</v>
      </c>
      <c r="F170" s="71">
        <v>-9.1697463989257813</v>
      </c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</row>
    <row r="171" spans="1:18" ht="15">
      <c r="A171" s="71" t="s">
        <v>416</v>
      </c>
      <c r="B171" s="71">
        <v>2008</v>
      </c>
      <c r="C171" s="71">
        <v>28</v>
      </c>
      <c r="D171" s="71"/>
      <c r="E171" s="141">
        <v>10378.9921875</v>
      </c>
      <c r="F171" s="71">
        <v>-13.19685173034668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</row>
    <row r="172" spans="1:18" ht="15">
      <c r="A172" s="71" t="s">
        <v>416</v>
      </c>
      <c r="B172" s="71">
        <v>2010</v>
      </c>
      <c r="C172" s="71">
        <v>28</v>
      </c>
      <c r="D172" s="71"/>
      <c r="E172" s="141">
        <v>9875.7529296875</v>
      </c>
      <c r="F172" s="71">
        <v>-17.544309616088867</v>
      </c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</row>
    <row r="173" spans="1:18" ht="15">
      <c r="A173" s="71" t="s">
        <v>416</v>
      </c>
      <c r="B173" s="71">
        <v>2012</v>
      </c>
      <c r="C173" s="71">
        <v>28</v>
      </c>
      <c r="D173" s="71"/>
      <c r="E173" s="141">
        <v>9170.384765625</v>
      </c>
      <c r="F173" s="71">
        <v>-14.736836433410645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</row>
    <row r="174" spans="1:18" ht="15">
      <c r="A174" s="71" t="s">
        <v>416</v>
      </c>
      <c r="B174" s="71">
        <v>2014</v>
      </c>
      <c r="C174" s="71">
        <v>28</v>
      </c>
      <c r="D174" s="71"/>
      <c r="E174" s="141">
        <v>4713.37841796875</v>
      </c>
      <c r="F174" s="71">
        <v>-10.516445159912109</v>
      </c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</row>
    <row r="175" spans="1:18" ht="15">
      <c r="A175" s="71" t="s">
        <v>416</v>
      </c>
      <c r="B175" s="71">
        <v>2016</v>
      </c>
      <c r="C175" s="71">
        <v>28</v>
      </c>
      <c r="D175" s="71"/>
      <c r="E175" s="141">
        <v>6898.68212890625</v>
      </c>
      <c r="F175" s="71">
        <v>-8.7510242462158203</v>
      </c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</row>
    <row r="176" spans="1:18" ht="15">
      <c r="A176" s="71" t="s">
        <v>412</v>
      </c>
      <c r="B176" s="71">
        <v>2002</v>
      </c>
      <c r="C176" s="71">
        <v>29</v>
      </c>
      <c r="D176" s="71"/>
      <c r="E176" s="141">
        <v>9684.0244140625</v>
      </c>
      <c r="F176" s="71">
        <v>-9.9583349227905273</v>
      </c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</row>
    <row r="177" spans="1:18" ht="15">
      <c r="A177" s="71" t="s">
        <v>412</v>
      </c>
      <c r="B177" s="71">
        <v>2004</v>
      </c>
      <c r="C177" s="71">
        <v>29</v>
      </c>
      <c r="D177" s="71"/>
      <c r="E177" s="141">
        <v>11759.0927734375</v>
      </c>
      <c r="F177" s="71">
        <v>-10.384675025939941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</row>
    <row r="178" spans="1:18" ht="15">
      <c r="A178" s="71" t="s">
        <v>412</v>
      </c>
      <c r="B178" s="71">
        <v>2006</v>
      </c>
      <c r="C178" s="71">
        <v>29</v>
      </c>
      <c r="D178" s="71"/>
      <c r="E178" s="141">
        <v>16578.310546875</v>
      </c>
      <c r="F178" s="71">
        <v>-12.888328552246094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</row>
    <row r="179" spans="1:18" ht="15">
      <c r="A179" s="71" t="s">
        <v>412</v>
      </c>
      <c r="B179" s="71">
        <v>2008</v>
      </c>
      <c r="C179" s="71">
        <v>29</v>
      </c>
      <c r="D179" s="71"/>
      <c r="E179" s="141">
        <v>21758.296875</v>
      </c>
      <c r="F179" s="71">
        <v>-16.135801315307617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</row>
    <row r="180" spans="1:18" ht="15">
      <c r="A180" s="71" t="s">
        <v>412</v>
      </c>
      <c r="B180" s="71">
        <v>2010</v>
      </c>
      <c r="C180" s="71">
        <v>29</v>
      </c>
      <c r="D180" s="71"/>
      <c r="E180" s="141">
        <v>21712.67578125</v>
      </c>
      <c r="F180" s="71">
        <v>-15.793774604797363</v>
      </c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</row>
    <row r="181" spans="1:18" ht="15">
      <c r="A181" s="71" t="s">
        <v>412</v>
      </c>
      <c r="B181" s="71">
        <v>2012</v>
      </c>
      <c r="C181" s="71">
        <v>29</v>
      </c>
      <c r="D181" s="71"/>
      <c r="E181" s="141">
        <v>23365.658203125</v>
      </c>
      <c r="F181" s="71">
        <v>-16.903263092041016</v>
      </c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</row>
    <row r="182" spans="1:18" ht="15">
      <c r="A182" s="71" t="s">
        <v>412</v>
      </c>
      <c r="B182" s="71">
        <v>2014</v>
      </c>
      <c r="C182" s="71">
        <v>29</v>
      </c>
      <c r="D182" s="71"/>
      <c r="E182" s="141">
        <v>20844.97265625</v>
      </c>
      <c r="F182" s="71">
        <v>-13.120395660400391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</row>
    <row r="183" spans="1:18" ht="15">
      <c r="A183" s="71" t="s">
        <v>412</v>
      </c>
      <c r="B183" s="71">
        <v>2016</v>
      </c>
      <c r="C183" s="71">
        <v>29</v>
      </c>
      <c r="D183" s="71"/>
      <c r="E183" s="141">
        <v>22358.623046875</v>
      </c>
      <c r="F183" s="71">
        <v>-11.692499160766602</v>
      </c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</row>
    <row r="184" spans="1:18" ht="15">
      <c r="A184" s="71" t="s">
        <v>441</v>
      </c>
      <c r="B184" s="71">
        <v>2004</v>
      </c>
      <c r="C184" s="71">
        <v>30</v>
      </c>
      <c r="D184" s="71"/>
      <c r="E184" s="141">
        <v>-19117.126953125</v>
      </c>
      <c r="F184" s="71">
        <v>10.119940757751465</v>
      </c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</row>
    <row r="185" spans="1:18" ht="15">
      <c r="A185" s="71" t="s">
        <v>441</v>
      </c>
      <c r="B185" s="71">
        <v>2008</v>
      </c>
      <c r="C185" s="71">
        <v>30</v>
      </c>
      <c r="D185" s="71"/>
      <c r="E185" s="141">
        <v>-16198.693359375</v>
      </c>
      <c r="F185" s="71">
        <v>10.943254470825195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</row>
    <row r="186" spans="1:18" ht="15">
      <c r="A186" s="71" t="s">
        <v>444</v>
      </c>
      <c r="B186" s="71">
        <v>2004</v>
      </c>
      <c r="C186" s="71">
        <v>31</v>
      </c>
      <c r="D186" s="71"/>
      <c r="E186" s="141">
        <v>-24542.12890625</v>
      </c>
      <c r="F186" s="71">
        <v>12.45795726776123</v>
      </c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</row>
    <row r="187" spans="1:18" ht="15">
      <c r="A187" s="71" t="s">
        <v>444</v>
      </c>
      <c r="B187" s="71">
        <v>2006</v>
      </c>
      <c r="C187" s="71">
        <v>31</v>
      </c>
      <c r="D187" s="71"/>
      <c r="E187" s="141">
        <v>-23894.54296875</v>
      </c>
      <c r="F187" s="71">
        <v>22.527652740478516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</row>
    <row r="188" spans="1:18" ht="15">
      <c r="A188" s="71" t="s">
        <v>444</v>
      </c>
      <c r="B188" s="71">
        <v>2008</v>
      </c>
      <c r="C188" s="71">
        <v>31</v>
      </c>
      <c r="D188" s="71"/>
      <c r="E188" s="141">
        <v>-23046.986328125</v>
      </c>
      <c r="F188" s="71">
        <v>25.455530166625977</v>
      </c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</row>
    <row r="189" spans="1:18" ht="15">
      <c r="A189" s="71" t="s">
        <v>444</v>
      </c>
      <c r="B189" s="71">
        <v>2010</v>
      </c>
      <c r="C189" s="71">
        <v>31</v>
      </c>
      <c r="D189" s="71"/>
      <c r="E189" s="141">
        <v>-23766.38671875</v>
      </c>
      <c r="F189" s="71">
        <v>19.051755905151367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</row>
    <row r="190" spans="1:18" ht="15">
      <c r="A190" s="71" t="s">
        <v>444</v>
      </c>
      <c r="B190" s="71">
        <v>2012</v>
      </c>
      <c r="C190" s="71">
        <v>31</v>
      </c>
      <c r="D190" s="71"/>
      <c r="E190" s="141">
        <v>-24757.810546875</v>
      </c>
      <c r="F190" s="71">
        <v>20.912769317626953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</row>
    <row r="191" spans="1:18" ht="15">
      <c r="A191" s="71" t="s">
        <v>422</v>
      </c>
      <c r="B191" s="71">
        <v>2002</v>
      </c>
      <c r="C191" s="71">
        <v>32</v>
      </c>
      <c r="D191" s="71"/>
      <c r="E191" s="141">
        <v>888.32562255859375</v>
      </c>
      <c r="F191" s="71">
        <v>-0.48451945185661316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</row>
    <row r="192" spans="1:18" ht="15">
      <c r="A192" s="71" t="s">
        <v>422</v>
      </c>
      <c r="B192" s="71">
        <v>2004</v>
      </c>
      <c r="C192" s="71">
        <v>32</v>
      </c>
      <c r="D192" s="71"/>
      <c r="E192" s="141">
        <v>4675.4951171875</v>
      </c>
      <c r="F192" s="71">
        <v>-1.386307954788208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</row>
    <row r="193" spans="1:18" ht="15">
      <c r="A193" s="71" t="s">
        <v>422</v>
      </c>
      <c r="B193" s="71">
        <v>2006</v>
      </c>
      <c r="C193" s="71">
        <v>32</v>
      </c>
      <c r="D193" s="71"/>
      <c r="E193" s="141">
        <v>5657.89697265625</v>
      </c>
      <c r="F193" s="71">
        <v>-0.16946825385093689</v>
      </c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</row>
    <row r="194" spans="1:18" ht="15">
      <c r="A194" s="71" t="s">
        <v>422</v>
      </c>
      <c r="B194" s="71">
        <v>2008</v>
      </c>
      <c r="C194" s="71">
        <v>32</v>
      </c>
      <c r="D194" s="71"/>
      <c r="E194" s="141">
        <v>5079.59814453125</v>
      </c>
      <c r="F194" s="71">
        <v>-1.6929382085800171</v>
      </c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</row>
    <row r="195" spans="1:18" ht="15">
      <c r="A195" s="71" t="s">
        <v>422</v>
      </c>
      <c r="B195" s="71">
        <v>2010</v>
      </c>
      <c r="C195" s="71">
        <v>32</v>
      </c>
      <c r="D195" s="71"/>
      <c r="E195" s="141">
        <v>4331.84326171875</v>
      </c>
      <c r="F195" s="71">
        <v>-1.8884444236755371</v>
      </c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</row>
    <row r="196" spans="1:18" ht="15">
      <c r="A196" s="71" t="s">
        <v>422</v>
      </c>
      <c r="B196" s="71">
        <v>2012</v>
      </c>
      <c r="C196" s="71">
        <v>32</v>
      </c>
      <c r="D196" s="71"/>
      <c r="E196" s="141">
        <v>2542.072509765625</v>
      </c>
      <c r="F196" s="71">
        <v>-4.6376004219055176</v>
      </c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</row>
    <row r="197" spans="1:18" ht="15">
      <c r="A197" s="71" t="s">
        <v>422</v>
      </c>
      <c r="B197" s="71">
        <v>2014</v>
      </c>
      <c r="C197" s="71">
        <v>32</v>
      </c>
      <c r="D197" s="71"/>
      <c r="E197" s="141">
        <v>258.30023193359375</v>
      </c>
      <c r="F197" s="71">
        <v>9.1144926846027374E-2</v>
      </c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</row>
    <row r="198" spans="1:18" ht="15">
      <c r="A198" s="71" t="s">
        <v>422</v>
      </c>
      <c r="B198" s="71">
        <v>2016</v>
      </c>
      <c r="C198" s="71">
        <v>32</v>
      </c>
      <c r="D198" s="71"/>
      <c r="E198" s="141">
        <v>1917.8382568359375</v>
      </c>
      <c r="F198" s="71">
        <v>-2.3106935024261475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</row>
    <row r="199" spans="1:18" ht="1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</row>
    <row r="200" spans="1:18" ht="1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</row>
    <row r="201" spans="1:18" ht="1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</row>
    <row r="202" spans="1:18" ht="1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</row>
  </sheetData>
  <mergeCells count="1">
    <mergeCell ref="R2:S2"/>
  </mergeCells>
  <hyperlinks>
    <hyperlink ref="R2:S2" location="Indhold!A1" display="Tilbage til oversigt" xr:uid="{0F71D543-77F3-410E-87FB-64876F701AEB}"/>
  </hyperlink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F6F2-7FEF-40C1-A43A-9990AB0A1073}">
  <dimension ref="A2:AD33"/>
  <sheetViews>
    <sheetView workbookViewId="0">
      <selection activeCell="R2" sqref="R2:S2"/>
    </sheetView>
  </sheetViews>
  <sheetFormatPr defaultRowHeight="15"/>
  <cols>
    <col min="1" max="1" width="12.140625" customWidth="1"/>
    <col min="2" max="2" width="23.7109375" bestFit="1" customWidth="1"/>
  </cols>
  <sheetData>
    <row r="2" spans="1:30" s="104" customFormat="1" ht="12.75">
      <c r="A2" s="102" t="s">
        <v>69</v>
      </c>
      <c r="B2" s="102" t="s">
        <v>166</v>
      </c>
      <c r="C2" s="102"/>
      <c r="D2" s="102"/>
      <c r="E2" s="102"/>
      <c r="F2" s="102"/>
      <c r="G2" s="102"/>
      <c r="H2" s="102"/>
      <c r="I2" s="102"/>
      <c r="J2" s="102"/>
      <c r="K2" s="102" t="s">
        <v>95</v>
      </c>
      <c r="L2" s="103" t="s">
        <v>196</v>
      </c>
      <c r="M2" s="102"/>
      <c r="N2" s="102"/>
      <c r="O2" s="102"/>
      <c r="P2" s="102"/>
      <c r="Q2" s="102"/>
      <c r="R2" s="205" t="s">
        <v>78</v>
      </c>
      <c r="S2" s="205"/>
    </row>
    <row r="4" spans="1:30">
      <c r="A4" s="72" t="s">
        <v>193</v>
      </c>
      <c r="B4" s="72" t="s">
        <v>200</v>
      </c>
      <c r="C4" s="74" t="s">
        <v>43</v>
      </c>
      <c r="D4" s="74" t="s">
        <v>44</v>
      </c>
      <c r="E4" s="74" t="s">
        <v>45</v>
      </c>
      <c r="F4" s="74" t="s">
        <v>46</v>
      </c>
      <c r="G4" s="74" t="s">
        <v>47</v>
      </c>
      <c r="H4" s="74" t="s">
        <v>167</v>
      </c>
      <c r="I4" s="74" t="s">
        <v>168</v>
      </c>
      <c r="J4" s="74" t="s">
        <v>169</v>
      </c>
      <c r="K4" s="74" t="s">
        <v>170</v>
      </c>
      <c r="L4" s="74" t="s">
        <v>171</v>
      </c>
      <c r="M4" s="74" t="s">
        <v>172</v>
      </c>
      <c r="N4" s="74" t="s">
        <v>173</v>
      </c>
      <c r="O4" s="74" t="s">
        <v>174</v>
      </c>
      <c r="P4" s="74" t="s">
        <v>175</v>
      </c>
      <c r="Q4" s="74" t="s">
        <v>176</v>
      </c>
      <c r="R4" s="74" t="s">
        <v>177</v>
      </c>
      <c r="S4" s="74" t="s">
        <v>48</v>
      </c>
      <c r="T4" s="74" t="s">
        <v>178</v>
      </c>
      <c r="U4" s="74" t="s">
        <v>179</v>
      </c>
      <c r="V4" s="74" t="s">
        <v>180</v>
      </c>
      <c r="W4" s="74" t="s">
        <v>181</v>
      </c>
      <c r="X4" s="74" t="s">
        <v>182</v>
      </c>
      <c r="Y4" s="74" t="s">
        <v>183</v>
      </c>
      <c r="Z4" s="74" t="s">
        <v>184</v>
      </c>
      <c r="AA4" s="74" t="s">
        <v>185</v>
      </c>
      <c r="AB4" s="74" t="s">
        <v>186</v>
      </c>
      <c r="AC4" s="74" t="s">
        <v>49</v>
      </c>
      <c r="AD4" s="74"/>
    </row>
    <row r="5" spans="1:30">
      <c r="A5" s="72" t="s">
        <v>187</v>
      </c>
      <c r="B5" s="75" t="s">
        <v>188</v>
      </c>
      <c r="C5" s="72">
        <v>100</v>
      </c>
      <c r="D5" s="72">
        <v>100.97774474997694</v>
      </c>
      <c r="E5" s="72">
        <v>101.89716899216748</v>
      </c>
      <c r="F5" s="72">
        <v>102.64376763829608</v>
      </c>
      <c r="G5" s="72">
        <v>103.66821244403268</v>
      </c>
      <c r="H5" s="72">
        <v>104.65504032450686</v>
      </c>
      <c r="I5" s="72">
        <v>105.65699285806107</v>
      </c>
      <c r="J5" s="72">
        <v>106.6615796794929</v>
      </c>
      <c r="K5" s="72">
        <v>107.60758251210785</v>
      </c>
      <c r="L5" s="72">
        <v>108.49656801350807</v>
      </c>
      <c r="M5" s="72">
        <v>109.31346649567352</v>
      </c>
      <c r="N5" s="72">
        <v>110.07852567242205</v>
      </c>
      <c r="O5" s="72">
        <v>110.78679273436363</v>
      </c>
      <c r="P5" s="72">
        <v>111.53119872550997</v>
      </c>
      <c r="Q5" s="72">
        <v>112.26294703731581</v>
      </c>
      <c r="R5" s="72">
        <v>112.97913450877984</v>
      </c>
      <c r="S5" s="72">
        <v>113.67814964646938</v>
      </c>
      <c r="T5" s="72">
        <v>114.3672971596541</v>
      </c>
      <c r="U5" s="72">
        <v>115.07854159332915</v>
      </c>
      <c r="V5" s="72">
        <v>115.78989431787411</v>
      </c>
      <c r="W5" s="72">
        <v>116.50782672754849</v>
      </c>
      <c r="X5" s="72">
        <v>117.25776848251324</v>
      </c>
      <c r="Y5" s="72">
        <v>118.04600799221502</v>
      </c>
      <c r="Z5" s="72">
        <v>118.84916548400844</v>
      </c>
      <c r="AA5" s="72">
        <v>119.68506048506281</v>
      </c>
      <c r="AB5" s="72">
        <v>120.53042833113754</v>
      </c>
      <c r="AC5" s="72">
        <v>121.32468663374436</v>
      </c>
      <c r="AD5" s="72"/>
    </row>
    <row r="6" spans="1:30">
      <c r="A6" s="72" t="s">
        <v>189</v>
      </c>
      <c r="B6" s="75" t="s">
        <v>190</v>
      </c>
      <c r="C6" s="72">
        <v>100</v>
      </c>
      <c r="D6" s="72">
        <v>100.79470322368422</v>
      </c>
      <c r="E6" s="72">
        <v>101.53657988478338</v>
      </c>
      <c r="F6" s="72">
        <v>102.06548850184758</v>
      </c>
      <c r="G6" s="72">
        <v>102.86726570102383</v>
      </c>
      <c r="H6" s="72">
        <v>103.61431740053513</v>
      </c>
      <c r="I6" s="72">
        <v>104.35841183734054</v>
      </c>
      <c r="J6" s="72">
        <v>105.08725565515138</v>
      </c>
      <c r="K6" s="72">
        <v>105.73529777371557</v>
      </c>
      <c r="L6" s="72">
        <v>106.3061045080663</v>
      </c>
      <c r="M6" s="72">
        <v>106.78475098591791</v>
      </c>
      <c r="N6" s="72">
        <v>107.19487795473547</v>
      </c>
      <c r="O6" s="72">
        <v>107.53168721684531</v>
      </c>
      <c r="P6" s="72">
        <v>107.89890662963417</v>
      </c>
      <c r="Q6" s="72">
        <v>108.24311224338801</v>
      </c>
      <c r="R6" s="72">
        <v>108.56200760237962</v>
      </c>
      <c r="S6" s="72">
        <v>108.85518023977218</v>
      </c>
      <c r="T6" s="72">
        <v>109.13207699771941</v>
      </c>
      <c r="U6" s="72">
        <v>109.42972035899621</v>
      </c>
      <c r="V6" s="72">
        <v>109.72529044701818</v>
      </c>
      <c r="W6" s="72">
        <v>110.02729069148536</v>
      </c>
      <c r="X6" s="72">
        <v>110.36568637429005</v>
      </c>
      <c r="Y6" s="72">
        <v>110.748639532024</v>
      </c>
      <c r="Z6" s="72">
        <v>111.15158782208053</v>
      </c>
      <c r="AA6" s="72">
        <v>111.59582338488624</v>
      </c>
      <c r="AB6" s="72">
        <v>112.05712480303605</v>
      </c>
      <c r="AC6" s="72">
        <v>112.47089215208747</v>
      </c>
      <c r="AD6" s="72"/>
    </row>
    <row r="7" spans="1:30">
      <c r="A7" s="72" t="s">
        <v>191</v>
      </c>
      <c r="B7" s="75" t="s">
        <v>192</v>
      </c>
      <c r="C7" s="72">
        <v>100</v>
      </c>
      <c r="D7" s="72">
        <v>99.426119513084998</v>
      </c>
      <c r="E7" s="72">
        <v>98.597994025494927</v>
      </c>
      <c r="F7" s="72">
        <v>97.885912618858043</v>
      </c>
      <c r="G7" s="72">
        <v>97.336966956630036</v>
      </c>
      <c r="H7" s="72">
        <v>96.782623815786678</v>
      </c>
      <c r="I7" s="72">
        <v>96.277433730973726</v>
      </c>
      <c r="J7" s="72">
        <v>95.808652894996243</v>
      </c>
      <c r="K7" s="72">
        <v>95.36335190471317</v>
      </c>
      <c r="L7" s="72">
        <v>94.929921464670215</v>
      </c>
      <c r="M7" s="72">
        <v>94.501047915253196</v>
      </c>
      <c r="N7" s="72">
        <v>94.07499404846287</v>
      </c>
      <c r="O7" s="72">
        <v>93.65535204586871</v>
      </c>
      <c r="P7" s="72">
        <v>93.246544371371826</v>
      </c>
      <c r="Q7" s="72">
        <v>92.851860358745952</v>
      </c>
      <c r="R7" s="72">
        <v>92.47378320790925</v>
      </c>
      <c r="S7" s="72">
        <v>92.112551697586198</v>
      </c>
      <c r="T7" s="72">
        <v>91.768959968584269</v>
      </c>
      <c r="U7" s="72">
        <v>91.442764208908514</v>
      </c>
      <c r="V7" s="72">
        <v>91.132499533586937</v>
      </c>
      <c r="W7" s="72">
        <v>90.838848088177969</v>
      </c>
      <c r="X7" s="72">
        <v>90.560110283349431</v>
      </c>
      <c r="Y7" s="72">
        <v>90.296261101427191</v>
      </c>
      <c r="Z7" s="72">
        <v>90.046709679897091</v>
      </c>
      <c r="AA7" s="72">
        <v>89.810500894077521</v>
      </c>
      <c r="AB7" s="72">
        <v>89.587107764316315</v>
      </c>
      <c r="AC7" s="72">
        <v>89.374730195517145</v>
      </c>
      <c r="AD7" s="72"/>
    </row>
    <row r="25" spans="1:30">
      <c r="A25" s="72" t="s">
        <v>194</v>
      </c>
      <c r="B25" s="72" t="s">
        <v>201</v>
      </c>
      <c r="C25" s="74" t="s">
        <v>43</v>
      </c>
      <c r="D25" s="74" t="s">
        <v>44</v>
      </c>
      <c r="E25" s="74" t="s">
        <v>45</v>
      </c>
      <c r="F25" s="74" t="s">
        <v>46</v>
      </c>
      <c r="G25" s="74" t="s">
        <v>47</v>
      </c>
      <c r="H25" s="74" t="s">
        <v>167</v>
      </c>
      <c r="I25" s="74" t="s">
        <v>168</v>
      </c>
      <c r="J25" s="74" t="s">
        <v>169</v>
      </c>
      <c r="K25" s="74" t="s">
        <v>170</v>
      </c>
      <c r="L25" s="74" t="s">
        <v>171</v>
      </c>
      <c r="M25" s="74" t="s">
        <v>172</v>
      </c>
      <c r="N25" s="74" t="s">
        <v>173</v>
      </c>
      <c r="O25" s="74" t="s">
        <v>174</v>
      </c>
      <c r="P25" s="74" t="s">
        <v>175</v>
      </c>
      <c r="Q25" s="74" t="s">
        <v>176</v>
      </c>
      <c r="R25" s="74" t="s">
        <v>177</v>
      </c>
      <c r="S25" s="74" t="s">
        <v>48</v>
      </c>
      <c r="T25" s="74" t="s">
        <v>178</v>
      </c>
      <c r="U25" s="74" t="s">
        <v>179</v>
      </c>
      <c r="V25" s="74" t="s">
        <v>180</v>
      </c>
      <c r="W25" s="74" t="s">
        <v>181</v>
      </c>
      <c r="X25" s="74" t="s">
        <v>182</v>
      </c>
      <c r="Y25" s="74" t="s">
        <v>183</v>
      </c>
      <c r="Z25" s="74" t="s">
        <v>184</v>
      </c>
      <c r="AA25" s="74" t="s">
        <v>185</v>
      </c>
      <c r="AB25" s="74" t="s">
        <v>186</v>
      </c>
      <c r="AC25" s="74" t="s">
        <v>49</v>
      </c>
      <c r="AD25" s="74"/>
    </row>
    <row r="26" spans="1:30">
      <c r="A26" s="72" t="s">
        <v>187</v>
      </c>
      <c r="B26" s="75" t="s">
        <v>188</v>
      </c>
      <c r="C26" s="72">
        <f>[7]agg1!B$46*100</f>
        <v>45.6</v>
      </c>
      <c r="D26" s="72">
        <f>[7]agg1!C$46*100</f>
        <v>45.618806809410891</v>
      </c>
      <c r="E26" s="72">
        <f>[7]agg1!D$46*100</f>
        <v>45.591885819420014</v>
      </c>
      <c r="F26" s="72">
        <f>[7]agg1!E$46*100</f>
        <v>45.72000988030625</v>
      </c>
      <c r="G26" s="72">
        <f>[7]agg1!F$46*100</f>
        <v>45.750009339417517</v>
      </c>
      <c r="H26" s="72">
        <f>[7]agg1!G$46*100</f>
        <v>45.809604144795607</v>
      </c>
      <c r="I26" s="72">
        <f>[7]agg1!H$46*100</f>
        <v>45.886793301623101</v>
      </c>
      <c r="J26" s="72">
        <f>[7]agg1!I$46*100</f>
        <v>45.983018340545399</v>
      </c>
      <c r="K26" s="72">
        <f>[7]agg1!J$46*100</f>
        <v>46.127052833604282</v>
      </c>
      <c r="L26" s="72">
        <f>[7]agg1!K$46*100</f>
        <v>46.310236417288337</v>
      </c>
      <c r="M26" s="72">
        <f>[7]agg1!L$46*100</f>
        <v>46.535100111455421</v>
      </c>
      <c r="N26" s="72">
        <f>[7]agg1!M$46*100</f>
        <v>46.786264171515299</v>
      </c>
      <c r="O26" s="72">
        <f>[7]agg1!N$46*100</f>
        <v>47.065226902120443</v>
      </c>
      <c r="P26" s="72">
        <f>[7]agg1!O$46*100</f>
        <v>47.320593173485584</v>
      </c>
      <c r="Q26" s="72">
        <f>[7]agg1!P$46*100</f>
        <v>47.580418504434206</v>
      </c>
      <c r="R26" s="72">
        <f>[7]agg1!Q$46*100</f>
        <v>47.845867733984228</v>
      </c>
      <c r="S26" s="72">
        <f>[7]agg1!R$46*100</f>
        <v>48.116407631225655</v>
      </c>
      <c r="T26" s="72">
        <f>[7]agg1!S$46*100</f>
        <v>48.387075930193667</v>
      </c>
      <c r="U26" s="72">
        <f>[7]agg1!T$46*100</f>
        <v>48.640281164902675</v>
      </c>
      <c r="V26" s="72">
        <f>[7]agg1!U$46*100</f>
        <v>48.886468876614728</v>
      </c>
      <c r="W26" s="72">
        <f>[7]agg1!V$46*100</f>
        <v>49.121767572936839</v>
      </c>
      <c r="X26" s="72">
        <f>[7]agg1!W$46*100</f>
        <v>49.332298453552184</v>
      </c>
      <c r="Y26" s="72">
        <f>[7]agg1!X$46*100</f>
        <v>49.515065720744282</v>
      </c>
      <c r="Z26" s="72">
        <f>[7]agg1!Y$46*100</f>
        <v>49.681185286644215</v>
      </c>
      <c r="AA26" s="72">
        <f>[7]agg1!Z$46*100</f>
        <v>49.821086868716883</v>
      </c>
      <c r="AB26" s="72">
        <f>[7]agg1!AA$46*100</f>
        <v>49.945282927376439</v>
      </c>
      <c r="AC26" s="72">
        <f>[7]agg1!AB$46*100</f>
        <v>50.080200143330785</v>
      </c>
      <c r="AD26" s="72"/>
    </row>
    <row r="27" spans="1:30">
      <c r="A27" s="72" t="s">
        <v>189</v>
      </c>
      <c r="B27" s="75" t="s">
        <v>190</v>
      </c>
      <c r="C27" s="72">
        <f>[7]agg2!B$46*100</f>
        <v>45.6</v>
      </c>
      <c r="D27" s="72">
        <f>[7]agg2!C$46*100</f>
        <v>45.532177011693257</v>
      </c>
      <c r="E27" s="72">
        <f>[7]agg2!D$46*100</f>
        <v>45.422232292867484</v>
      </c>
      <c r="F27" s="72">
        <f>[7]agg2!E$46*100</f>
        <v>45.450142702093189</v>
      </c>
      <c r="G27" s="72">
        <f>[7]agg2!F$46*100</f>
        <v>45.379212140347974</v>
      </c>
      <c r="H27" s="72">
        <f>[7]agg2!G$46*100</f>
        <v>45.33152628687823</v>
      </c>
      <c r="I27" s="72">
        <f>[7]agg2!H$46*100</f>
        <v>45.294978095385652</v>
      </c>
      <c r="J27" s="72">
        <f>[7]agg2!I$46*100</f>
        <v>45.271306522897184</v>
      </c>
      <c r="K27" s="72">
        <f>[7]agg2!J$46*100</f>
        <v>45.287772933720362</v>
      </c>
      <c r="L27" s="72">
        <f>[7]agg2!K$46*100</f>
        <v>45.336785723348406</v>
      </c>
      <c r="M27" s="72">
        <f>[7]agg2!L$46*100</f>
        <v>45.421152791629034</v>
      </c>
      <c r="N27" s="72">
        <f>[7]agg2!M$46*100</f>
        <v>45.526962513000854</v>
      </c>
      <c r="O27" s="72">
        <f>[7]agg2!N$46*100</f>
        <v>45.655927448665352</v>
      </c>
      <c r="P27" s="72">
        <f>[7]agg2!O$46*100</f>
        <v>45.76062731834817</v>
      </c>
      <c r="Q27" s="72">
        <f>[7]agg2!P$46*100</f>
        <v>45.867484370458783</v>
      </c>
      <c r="R27" s="72">
        <f>[7]agg2!Q$46*100</f>
        <v>45.977962213294646</v>
      </c>
      <c r="S27" s="72">
        <f>[7]agg2!R$46*100</f>
        <v>46.092016473120346</v>
      </c>
      <c r="T27" s="72">
        <f>[7]agg2!S$46*100</f>
        <v>46.205484547668142</v>
      </c>
      <c r="U27" s="72">
        <f>[7]agg2!T$46*100</f>
        <v>46.302495393905112</v>
      </c>
      <c r="V27" s="72">
        <f>[7]agg2!U$46*100</f>
        <v>46.39329583923665</v>
      </c>
      <c r="W27" s="72">
        <f>[7]agg2!V$46*100</f>
        <v>46.474810126272303</v>
      </c>
      <c r="X27" s="72">
        <f>[7]agg2!W$46*100</f>
        <v>46.534742863800382</v>
      </c>
      <c r="Y27" s="72">
        <f>[7]agg2!X$46*100</f>
        <v>46.570903782484066</v>
      </c>
      <c r="Z27" s="72">
        <f>[7]agg2!Y$46*100</f>
        <v>46.594364019896503</v>
      </c>
      <c r="AA27" s="72">
        <f>[7]agg2!Z$46*100</f>
        <v>46.596950998674053</v>
      </c>
      <c r="AB27" s="72">
        <f>[7]agg2!AA$46*100</f>
        <v>46.589226957387439</v>
      </c>
      <c r="AC27" s="72">
        <f>[7]agg2!AB$46*100</f>
        <v>46.597057865653561</v>
      </c>
      <c r="AD27" s="72"/>
    </row>
    <row r="28" spans="1:30">
      <c r="A28" s="72" t="s">
        <v>191</v>
      </c>
      <c r="B28" s="75" t="s">
        <v>192</v>
      </c>
      <c r="C28" s="72">
        <f>[7]agg3!B$46*100</f>
        <v>45.6</v>
      </c>
      <c r="D28" s="72">
        <f>[7]agg3!C$46*100</f>
        <v>44.887399845694397</v>
      </c>
      <c r="E28" s="72">
        <f>[7]agg3!D$46*100</f>
        <v>44.051282633600984</v>
      </c>
      <c r="F28" s="72">
        <f>[7]agg3!E$46*100</f>
        <v>43.526847313886243</v>
      </c>
      <c r="G28" s="72">
        <f>[7]agg3!F$46*100</f>
        <v>42.86414697524463</v>
      </c>
      <c r="H28" s="72">
        <f>[7]agg3!G$46*100</f>
        <v>42.259946734904815</v>
      </c>
      <c r="I28" s="72">
        <f>[7]agg3!H$46*100</f>
        <v>41.703120941758257</v>
      </c>
      <c r="J28" s="72">
        <f>[7]agg3!I$46*100</f>
        <v>41.193892498505022</v>
      </c>
      <c r="K28" s="72">
        <f>[7]agg3!J$46*100</f>
        <v>40.783664044329342</v>
      </c>
      <c r="L28" s="72">
        <f>[7]agg3!K$46*100</f>
        <v>40.455172929897529</v>
      </c>
      <c r="M28" s="72">
        <f>[7]agg3!L$46*100</f>
        <v>40.212772178173061</v>
      </c>
      <c r="N28" s="72">
        <f>[7]agg3!M$46*100</f>
        <v>40.028266144556895</v>
      </c>
      <c r="O28" s="72">
        <f>[7]agg3!N$46*100</f>
        <v>39.906025063406602</v>
      </c>
      <c r="P28" s="72">
        <f>[7]agg3!O$46*100</f>
        <v>39.750267211411852</v>
      </c>
      <c r="Q28" s="72">
        <f>[7]agg3!P$46*100</f>
        <v>39.614949325570606</v>
      </c>
      <c r="R28" s="72">
        <f>[7]agg3!Q$46*100</f>
        <v>39.503306412453959</v>
      </c>
      <c r="S28" s="72">
        <f>[7]agg3!R$46*100</f>
        <v>39.414938825622912</v>
      </c>
      <c r="T28" s="72">
        <f>[7]agg3!S$46*100</f>
        <v>39.341065102867532</v>
      </c>
      <c r="U28" s="72">
        <f>[7]agg3!T$46*100</f>
        <v>39.24825074680777</v>
      </c>
      <c r="V28" s="72">
        <f>[7]agg3!U$46*100</f>
        <v>39.156816144109648</v>
      </c>
      <c r="W28" s="72">
        <f>[7]agg3!V$46*100</f>
        <v>39.060049040862388</v>
      </c>
      <c r="X28" s="72">
        <f>[7]agg3!W$46*100</f>
        <v>38.931286502375798</v>
      </c>
      <c r="Y28" s="72">
        <f>[7]agg3!X$46*100</f>
        <v>38.765338056476054</v>
      </c>
      <c r="Z28" s="72">
        <f>[7]agg3!Y$46*100</f>
        <v>38.584747088442199</v>
      </c>
      <c r="AA28" s="72">
        <f>[7]agg3!Z$46*100</f>
        <v>38.371539511435692</v>
      </c>
      <c r="AB28" s="72">
        <f>[7]agg3!AA$46*100</f>
        <v>38.147454435201034</v>
      </c>
      <c r="AC28" s="72">
        <f>[7]agg3!AB$46*100</f>
        <v>37.966169751539589</v>
      </c>
      <c r="AD28" s="72"/>
    </row>
    <row r="33" spans="2:2">
      <c r="B33" s="71"/>
    </row>
  </sheetData>
  <mergeCells count="1">
    <mergeCell ref="R2:S2"/>
  </mergeCells>
  <hyperlinks>
    <hyperlink ref="R2:S2" location="Indhold!A1" display="Tilbage til oversigt" xr:uid="{0ED89CFD-AF4C-41BB-9E28-545F4A2C2853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AF51-E49B-4A18-BD78-EAEEB2272925}">
  <dimension ref="A2:AD8"/>
  <sheetViews>
    <sheetView workbookViewId="0">
      <selection activeCell="N2" sqref="N2:O2"/>
    </sheetView>
  </sheetViews>
  <sheetFormatPr defaultColWidth="9.140625" defaultRowHeight="15"/>
  <cols>
    <col min="1" max="1" width="9.140625" customWidth="1"/>
    <col min="2" max="2" width="23.42578125" customWidth="1"/>
  </cols>
  <sheetData>
    <row r="2" spans="1:30">
      <c r="A2" s="33" t="s">
        <v>70</v>
      </c>
      <c r="B2" s="33" t="s">
        <v>195</v>
      </c>
      <c r="C2" s="31"/>
      <c r="D2" s="31"/>
      <c r="E2" s="31"/>
      <c r="F2" s="31"/>
      <c r="G2" s="31"/>
      <c r="H2" s="31"/>
      <c r="I2" s="31"/>
      <c r="J2" s="36"/>
      <c r="K2" s="31" t="s">
        <v>95</v>
      </c>
      <c r="L2" s="31" t="s">
        <v>196</v>
      </c>
      <c r="M2" s="31"/>
      <c r="N2" s="204" t="s">
        <v>78</v>
      </c>
      <c r="O2" s="204"/>
    </row>
    <row r="4" spans="1:30">
      <c r="A4" s="72"/>
      <c r="B4" s="72"/>
      <c r="C4" s="74" t="s">
        <v>43</v>
      </c>
      <c r="D4" s="74" t="s">
        <v>44</v>
      </c>
      <c r="E4" s="74" t="s">
        <v>45</v>
      </c>
      <c r="F4" s="74" t="s">
        <v>46</v>
      </c>
      <c r="G4" s="74" t="s">
        <v>47</v>
      </c>
      <c r="H4" s="74" t="s">
        <v>167</v>
      </c>
      <c r="I4" s="74" t="s">
        <v>168</v>
      </c>
      <c r="J4" s="74" t="s">
        <v>169</v>
      </c>
      <c r="K4" s="74" t="s">
        <v>170</v>
      </c>
      <c r="L4" s="74" t="s">
        <v>171</v>
      </c>
      <c r="M4" s="74" t="s">
        <v>172</v>
      </c>
      <c r="N4" s="74" t="s">
        <v>173</v>
      </c>
      <c r="O4" s="74" t="s">
        <v>174</v>
      </c>
      <c r="P4" s="74" t="s">
        <v>175</v>
      </c>
      <c r="Q4" s="74" t="s">
        <v>176</v>
      </c>
      <c r="R4" s="74" t="s">
        <v>177</v>
      </c>
      <c r="S4" s="74" t="s">
        <v>48</v>
      </c>
      <c r="T4" s="74" t="s">
        <v>178</v>
      </c>
      <c r="U4" s="74" t="s">
        <v>179</v>
      </c>
      <c r="V4" s="74" t="s">
        <v>180</v>
      </c>
      <c r="W4" s="74" t="s">
        <v>181</v>
      </c>
      <c r="X4" s="74" t="s">
        <v>182</v>
      </c>
      <c r="Y4" s="74" t="s">
        <v>183</v>
      </c>
      <c r="Z4" s="74" t="s">
        <v>184</v>
      </c>
      <c r="AA4" s="74" t="s">
        <v>185</v>
      </c>
      <c r="AB4" s="74" t="s">
        <v>186</v>
      </c>
      <c r="AC4" s="74" t="s">
        <v>49</v>
      </c>
      <c r="AD4" s="74"/>
    </row>
    <row r="5" spans="1:30">
      <c r="A5" s="72" t="s">
        <v>187</v>
      </c>
      <c r="B5" s="75" t="s">
        <v>188</v>
      </c>
      <c r="C5" s="72">
        <f>[7]arbk1!B$66</f>
        <v>30.32310365077231</v>
      </c>
      <c r="D5" s="72">
        <f>[7]arbk1!C$66</f>
        <v>30.425773546314201</v>
      </c>
      <c r="E5" s="72">
        <f>[7]arbk1!D$66</f>
        <v>30.518581507464475</v>
      </c>
      <c r="F5" s="72">
        <f>[7]arbk1!E$66</f>
        <v>30.632888019439896</v>
      </c>
      <c r="G5" s="72">
        <f>[7]arbk1!F$66</f>
        <v>30.741933880510331</v>
      </c>
      <c r="H5" s="72">
        <f>[7]arbk1!G$66</f>
        <v>30.854820195630378</v>
      </c>
      <c r="I5" s="72">
        <f>[7]arbk1!H$66</f>
        <v>30.971362779547363</v>
      </c>
      <c r="J5" s="72">
        <f>[7]arbk1!I$66</f>
        <v>31.090951943173987</v>
      </c>
      <c r="K5" s="72">
        <f>[7]arbk1!J$66</f>
        <v>31.215984028810023</v>
      </c>
      <c r="L5" s="72">
        <f>[7]arbk1!K$66</f>
        <v>31.344703856583305</v>
      </c>
      <c r="M5" s="72">
        <f>[7]arbk1!L$66</f>
        <v>31.476815523930078</v>
      </c>
      <c r="N5" s="72">
        <f>[7]arbk1!M$66</f>
        <v>31.61025065147237</v>
      </c>
      <c r="O5" s="72">
        <f>[7]arbk1!N$66</f>
        <v>31.745083726507112</v>
      </c>
      <c r="P5" s="72">
        <f>[7]arbk1!O$66</f>
        <v>31.875509624820943</v>
      </c>
      <c r="Q5" s="72">
        <f>[7]arbk1!P$66</f>
        <v>32.004818825381228</v>
      </c>
      <c r="R5" s="72">
        <f>[7]arbk1!Q$66</f>
        <v>32.133132948929159</v>
      </c>
      <c r="S5" s="72">
        <f>[7]arbk1!R$66</f>
        <v>32.260309598183824</v>
      </c>
      <c r="T5" s="72">
        <f>[7]arbk1!S$66</f>
        <v>32.38570561496207</v>
      </c>
      <c r="U5" s="72">
        <f>[7]arbk1!T$66</f>
        <v>32.507147791947752</v>
      </c>
      <c r="V5" s="72">
        <f>[7]arbk1!U$66</f>
        <v>32.62574239990969</v>
      </c>
      <c r="W5" s="72">
        <f>[7]arbk1!V$66</f>
        <v>32.740884492850647</v>
      </c>
      <c r="X5" s="72">
        <f>[7]arbk1!W$66</f>
        <v>32.850607965323654</v>
      </c>
      <c r="Y5" s="72">
        <f>[7]arbk1!X$66</f>
        <v>32.954276456822065</v>
      </c>
      <c r="Z5" s="72">
        <f>[7]arbk1!Y$66</f>
        <v>33.052940820829143</v>
      </c>
      <c r="AA5" s="72">
        <f>[7]arbk1!Z$66</f>
        <v>33.144960175978468</v>
      </c>
      <c r="AB5" s="72">
        <f>[7]arbk1!AA$66</f>
        <v>33.231121092027742</v>
      </c>
      <c r="AC5" s="72">
        <f>[7]arbk1!AB$66</f>
        <v>33.314429267490553</v>
      </c>
      <c r="AD5" s="72"/>
    </row>
    <row r="6" spans="1:30">
      <c r="A6" s="72" t="s">
        <v>189</v>
      </c>
      <c r="B6" s="75" t="s">
        <v>190</v>
      </c>
      <c r="C6" s="72">
        <f>[7]arbk2!B$66</f>
        <v>30.32310365077231</v>
      </c>
      <c r="D6" s="72">
        <f>[7]arbk2!C$66</f>
        <v>30.399985179304164</v>
      </c>
      <c r="E6" s="72">
        <f>[7]arbk2!D$66</f>
        <v>30.46817808213077</v>
      </c>
      <c r="F6" s="72">
        <f>[7]arbk2!E$66</f>
        <v>30.552329700620263</v>
      </c>
      <c r="G6" s="72">
        <f>[7]arbk2!F$66</f>
        <v>30.631109061658901</v>
      </c>
      <c r="H6" s="72">
        <f>[7]arbk2!G$66</f>
        <v>30.711666275792098</v>
      </c>
      <c r="I6" s="72">
        <f>[7]arbk2!H$66</f>
        <v>30.793737100904966</v>
      </c>
      <c r="J6" s="72">
        <f>[7]arbk2!I$66</f>
        <v>30.876733163430931</v>
      </c>
      <c r="K6" s="72">
        <f>[7]arbk2!J$66</f>
        <v>30.962263078079911</v>
      </c>
      <c r="L6" s="72">
        <f>[7]arbk2!K$66</f>
        <v>31.048801853864365</v>
      </c>
      <c r="M6" s="72">
        <f>[7]arbk2!L$66</f>
        <v>31.135944490151228</v>
      </c>
      <c r="N6" s="72">
        <f>[7]arbk2!M$66</f>
        <v>31.22208891525225</v>
      </c>
      <c r="O6" s="72">
        <f>[7]arbk2!N$66</f>
        <v>31.307210920828172</v>
      </c>
      <c r="P6" s="72">
        <f>[7]arbk2!O$66</f>
        <v>31.387438482672199</v>
      </c>
      <c r="Q6" s="72">
        <f>[7]arbk2!P$66</f>
        <v>31.465125540338569</v>
      </c>
      <c r="R6" s="72">
        <f>[7]arbk2!Q$66</f>
        <v>31.540404997099142</v>
      </c>
      <c r="S6" s="72">
        <f>[7]arbk2!R$66</f>
        <v>31.613234532432362</v>
      </c>
      <c r="T6" s="72">
        <f>[7]arbk2!S$66</f>
        <v>31.683272638414056</v>
      </c>
      <c r="U6" s="72">
        <f>[7]arbk2!T$66</f>
        <v>31.749294459450912</v>
      </c>
      <c r="V6" s="72">
        <f>[7]arbk2!U$66</f>
        <v>31.812128754449404</v>
      </c>
      <c r="W6" s="72">
        <f>[7]arbk2!V$66</f>
        <v>31.871546637099147</v>
      </c>
      <c r="X6" s="72">
        <f>[7]arbk2!W$66</f>
        <v>31.926555734947499</v>
      </c>
      <c r="Y6" s="72">
        <f>[7]arbk2!X$66</f>
        <v>31.97699982515168</v>
      </c>
      <c r="Z6" s="72">
        <f>[7]arbk2!Y$66</f>
        <v>32.023704502163646</v>
      </c>
      <c r="AA6" s="72">
        <f>[7]arbk2!Z$66</f>
        <v>32.065893490793698</v>
      </c>
      <c r="AB6" s="72">
        <f>[7]arbk2!AA$66</f>
        <v>32.104309324300303</v>
      </c>
      <c r="AC6" s="72">
        <f>[7]arbk2!AB$66</f>
        <v>32.140703303657688</v>
      </c>
      <c r="AD6" s="72"/>
    </row>
    <row r="7" spans="1:30">
      <c r="A7" s="72" t="s">
        <v>191</v>
      </c>
      <c r="B7" s="75" t="s">
        <v>192</v>
      </c>
      <c r="C7" s="72">
        <f>[7]arbk3!B$66</f>
        <v>30.32310365077231</v>
      </c>
      <c r="D7" s="72">
        <f>[7]arbk3!C$66</f>
        <v>30.20758370386395</v>
      </c>
      <c r="E7" s="72">
        <f>[7]arbk3!D$66</f>
        <v>30.059325281472564</v>
      </c>
      <c r="F7" s="72">
        <f>[7]arbk3!E$66</f>
        <v>29.973980379508131</v>
      </c>
      <c r="G7" s="72">
        <f>[7]arbk3!F$66</f>
        <v>29.872761414834404</v>
      </c>
      <c r="H7" s="72">
        <f>[7]arbk3!G$66</f>
        <v>29.782576069822355</v>
      </c>
      <c r="I7" s="72">
        <f>[7]arbk3!H$66</f>
        <v>29.703536876051668</v>
      </c>
      <c r="J7" s="72">
        <f>[7]arbk3!I$66</f>
        <v>29.634650077709761</v>
      </c>
      <c r="K7" s="72">
        <f>[7]arbk3!J$66</f>
        <v>29.583177271795343</v>
      </c>
      <c r="L7" s="72">
        <f>[7]arbk3!K$66</f>
        <v>29.545301826288529</v>
      </c>
      <c r="M7" s="72">
        <f>[7]arbk3!L$66</f>
        <v>29.521105692031352</v>
      </c>
      <c r="N7" s="72">
        <f>[7]arbk3!M$66</f>
        <v>29.505896619044307</v>
      </c>
      <c r="O7" s="72">
        <f>[7]arbk3!N$66</f>
        <v>29.500517907395629</v>
      </c>
      <c r="P7" s="72">
        <f>[7]arbk3!O$66</f>
        <v>29.489901760282962</v>
      </c>
      <c r="Q7" s="72">
        <f>[7]arbk3!P$66</f>
        <v>29.482845462149186</v>
      </c>
      <c r="R7" s="72">
        <f>[7]arbk3!Q$66</f>
        <v>29.479993291281222</v>
      </c>
      <c r="S7" s="72">
        <f>[7]arbk3!R$66</f>
        <v>29.481283728859442</v>
      </c>
      <c r="T7" s="72">
        <f>[7]arbk3!S$66</f>
        <v>29.485285262769693</v>
      </c>
      <c r="U7" s="72">
        <f>[7]arbk3!T$66</f>
        <v>29.486381125439571</v>
      </c>
      <c r="V7" s="72">
        <f>[7]arbk3!U$66</f>
        <v>29.487756300612901</v>
      </c>
      <c r="W7" s="72">
        <f>[7]arbk3!V$66</f>
        <v>29.488171205354657</v>
      </c>
      <c r="X7" s="72">
        <f>[7]arbk3!W$66</f>
        <v>29.48281317099277</v>
      </c>
      <c r="Y7" s="72">
        <f>[7]arbk3!X$66</f>
        <v>29.470595207293066</v>
      </c>
      <c r="Z7" s="72">
        <f>[7]arbk3!Y$66</f>
        <v>29.45521741275271</v>
      </c>
      <c r="AA7" s="72">
        <f>[7]arbk3!Z$66</f>
        <v>29.433229874179627</v>
      </c>
      <c r="AB7" s="72">
        <f>[7]arbk3!AA$66</f>
        <v>29.408252561856369</v>
      </c>
      <c r="AC7" s="72">
        <f>[7]arbk3!AB$66</f>
        <v>29.389562139276016</v>
      </c>
      <c r="AD7" s="72"/>
    </row>
    <row r="8" spans="1:30">
      <c r="A8" s="7"/>
    </row>
  </sheetData>
  <mergeCells count="1">
    <mergeCell ref="N2:O2"/>
  </mergeCells>
  <hyperlinks>
    <hyperlink ref="N2:O2" location="Indhold!A1" display="Tilbage til oversigt" xr:uid="{0D90B52B-4B86-4313-985D-52C7FC7C061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7B44-819E-4508-A19F-49A96516D4CD}">
  <dimension ref="A1:AD54"/>
  <sheetViews>
    <sheetView zoomScaleNormal="100" workbookViewId="0">
      <selection activeCell="I9" sqref="I9"/>
    </sheetView>
  </sheetViews>
  <sheetFormatPr defaultColWidth="9.140625" defaultRowHeight="15"/>
  <cols>
    <col min="1" max="1" width="9.140625" style="77"/>
    <col min="2" max="2" width="22.7109375" style="88" customWidth="1"/>
    <col min="3" max="4" width="8.7109375" style="88"/>
    <col min="5" max="10" width="17.5703125" style="88" customWidth="1"/>
    <col min="11" max="11" width="8.7109375" style="88" customWidth="1"/>
    <col min="12" max="16384" width="9.140625" style="77"/>
  </cols>
  <sheetData>
    <row r="1" spans="1:21" ht="12" customHeight="1">
      <c r="B1" s="76"/>
      <c r="C1" s="77"/>
      <c r="D1" s="77"/>
      <c r="E1" s="77"/>
      <c r="F1" s="77"/>
      <c r="G1" s="77"/>
      <c r="H1" s="77"/>
      <c r="I1" s="77"/>
      <c r="J1" s="77"/>
      <c r="K1" s="77"/>
    </row>
    <row r="2" spans="1:21" s="93" customFormat="1" ht="12">
      <c r="A2" s="82" t="s">
        <v>54</v>
      </c>
      <c r="B2" s="90" t="s">
        <v>197</v>
      </c>
      <c r="C2" s="91"/>
      <c r="D2" s="91"/>
      <c r="E2" s="91"/>
      <c r="F2" s="91"/>
      <c r="G2" s="91"/>
      <c r="H2" s="91"/>
      <c r="I2" s="92" t="s">
        <v>95</v>
      </c>
      <c r="J2" s="82" t="s">
        <v>196</v>
      </c>
      <c r="K2" s="82"/>
      <c r="L2" s="82"/>
      <c r="M2" s="206" t="s">
        <v>78</v>
      </c>
      <c r="N2" s="206"/>
      <c r="O2" s="82"/>
      <c r="P2" s="82"/>
      <c r="Q2" s="82"/>
      <c r="R2" s="82"/>
      <c r="S2" s="91"/>
      <c r="T2" s="206" t="s">
        <v>78</v>
      </c>
      <c r="U2" s="206"/>
    </row>
    <row r="3" spans="1:21" ht="12.75">
      <c r="B3" s="76"/>
      <c r="C3" s="77"/>
      <c r="D3" s="77"/>
      <c r="E3" s="77"/>
      <c r="F3" s="77"/>
      <c r="G3" s="77"/>
      <c r="H3" s="77"/>
      <c r="I3" s="77"/>
      <c r="J3" s="77"/>
      <c r="K3" s="77"/>
    </row>
    <row r="4" spans="1:21">
      <c r="A4" s="72" t="s">
        <v>193</v>
      </c>
      <c r="B4" s="72" t="s">
        <v>199</v>
      </c>
      <c r="C4" s="74" t="s">
        <v>198</v>
      </c>
    </row>
    <row r="5" spans="1:21">
      <c r="A5" s="72" t="s">
        <v>187</v>
      </c>
      <c r="B5" s="89" t="s">
        <v>188</v>
      </c>
      <c r="C5" s="72">
        <v>22.069818268446767</v>
      </c>
    </row>
    <row r="6" spans="1:21">
      <c r="A6" s="72" t="s">
        <v>189</v>
      </c>
      <c r="B6" s="89" t="s">
        <v>190</v>
      </c>
      <c r="C6" s="72">
        <v>23.102167657075867</v>
      </c>
    </row>
    <row r="7" spans="1:21">
      <c r="A7" s="72" t="s">
        <v>191</v>
      </c>
      <c r="B7" s="89" t="s">
        <v>192</v>
      </c>
      <c r="C7" s="72">
        <v>25.582645629374937</v>
      </c>
    </row>
    <row r="24" spans="1:30">
      <c r="B24" s="72" t="s">
        <v>202</v>
      </c>
    </row>
    <row r="25" spans="1:30">
      <c r="A25" s="72" t="s">
        <v>194</v>
      </c>
      <c r="C25" s="72" t="s">
        <v>43</v>
      </c>
      <c r="D25" s="72" t="s">
        <v>44</v>
      </c>
      <c r="E25" s="72" t="s">
        <v>45</v>
      </c>
      <c r="F25" s="72" t="s">
        <v>46</v>
      </c>
      <c r="G25" s="72" t="s">
        <v>47</v>
      </c>
      <c r="H25" s="72" t="s">
        <v>167</v>
      </c>
      <c r="I25" s="72" t="s">
        <v>168</v>
      </c>
      <c r="J25" s="72" t="s">
        <v>169</v>
      </c>
      <c r="K25" s="72" t="s">
        <v>170</v>
      </c>
      <c r="L25" s="72" t="s">
        <v>171</v>
      </c>
      <c r="M25" s="72" t="s">
        <v>172</v>
      </c>
      <c r="N25" s="72" t="s">
        <v>173</v>
      </c>
      <c r="O25" s="72" t="s">
        <v>174</v>
      </c>
      <c r="P25" s="72" t="s">
        <v>175</v>
      </c>
      <c r="Q25" s="72" t="s">
        <v>176</v>
      </c>
      <c r="R25" s="72" t="s">
        <v>177</v>
      </c>
      <c r="S25" s="72" t="s">
        <v>48</v>
      </c>
      <c r="T25" s="72" t="s">
        <v>178</v>
      </c>
      <c r="U25" s="72" t="s">
        <v>179</v>
      </c>
      <c r="V25" s="72" t="s">
        <v>180</v>
      </c>
      <c r="W25" s="72" t="s">
        <v>181</v>
      </c>
      <c r="X25" s="72" t="s">
        <v>182</v>
      </c>
      <c r="Y25" s="72" t="s">
        <v>183</v>
      </c>
      <c r="Z25" s="72" t="s">
        <v>184</v>
      </c>
      <c r="AA25" s="72" t="s">
        <v>185</v>
      </c>
      <c r="AB25" s="72" t="s">
        <v>186</v>
      </c>
      <c r="AC25" s="72" t="s">
        <v>49</v>
      </c>
      <c r="AD25" s="72"/>
    </row>
    <row r="26" spans="1:30" ht="12.75">
      <c r="A26" s="72" t="s">
        <v>187</v>
      </c>
      <c r="B26" s="72" t="s">
        <v>188</v>
      </c>
      <c r="C26" s="72">
        <f>[7]arbk1!B$79</f>
        <v>79.259340667140933</v>
      </c>
      <c r="D26" s="72">
        <f>[7]arbk1!C$79</f>
        <v>79.356794220270189</v>
      </c>
      <c r="E26" s="72">
        <f>[7]arbk1!D$79</f>
        <v>79.46014430954942</v>
      </c>
      <c r="F26" s="72">
        <f>[7]arbk1!E$79</f>
        <v>79.560390324261064</v>
      </c>
      <c r="G26" s="72">
        <f>[7]arbk1!F$79</f>
        <v>79.664872249587731</v>
      </c>
      <c r="H26" s="72">
        <f>[7]arbk1!G$79</f>
        <v>79.771004556849746</v>
      </c>
      <c r="I26" s="72">
        <f>[7]arbk1!H$79</f>
        <v>79.878786435695972</v>
      </c>
      <c r="J26" s="72">
        <f>[7]arbk1!I$79</f>
        <v>79.988425271479684</v>
      </c>
      <c r="K26" s="72">
        <f>[7]arbk1!J$79</f>
        <v>80.099291155328999</v>
      </c>
      <c r="L26" s="72">
        <f>[7]arbk1!K$79</f>
        <v>80.212038551209616</v>
      </c>
      <c r="M26" s="72">
        <f>[7]arbk1!L$79</f>
        <v>80.326936368061439</v>
      </c>
      <c r="N26" s="72">
        <f>[7]arbk1!M$79</f>
        <v>80.444717211259587</v>
      </c>
      <c r="O26" s="72">
        <f>[7]arbk1!N$79</f>
        <v>80.565530263611933</v>
      </c>
      <c r="P26" s="72">
        <f>[7]arbk1!O$79</f>
        <v>80.6907909039966</v>
      </c>
      <c r="Q26" s="72">
        <f>[7]arbk1!P$79</f>
        <v>80.81978838545858</v>
      </c>
      <c r="R26" s="72">
        <f>[7]arbk1!Q$79</f>
        <v>80.952522686384498</v>
      </c>
      <c r="S26" s="72">
        <f>[7]arbk1!R$79</f>
        <v>81.089026349973551</v>
      </c>
      <c r="T26" s="72">
        <f>[7]arbk1!S$79</f>
        <v>81.229375897762068</v>
      </c>
      <c r="U26" s="72">
        <f>[7]arbk1!T$79</f>
        <v>81.373761244274192</v>
      </c>
      <c r="V26" s="72">
        <f>[7]arbk1!U$79</f>
        <v>81.521898204238369</v>
      </c>
      <c r="W26" s="72">
        <f>[7]arbk1!V$79</f>
        <v>81.673677357299709</v>
      </c>
      <c r="X26" s="72">
        <f>[7]arbk1!W$79</f>
        <v>81.829000295004562</v>
      </c>
      <c r="Y26" s="72">
        <f>[7]arbk1!X$79</f>
        <v>81.987579797885033</v>
      </c>
      <c r="Z26" s="72">
        <f>[7]arbk1!Y$79</f>
        <v>82.149050717761966</v>
      </c>
      <c r="AA26" s="72">
        <f>[7]arbk1!Z$79</f>
        <v>82.313090393257085</v>
      </c>
      <c r="AB26" s="72">
        <f>[7]arbk1!AA$79</f>
        <v>82.479604237621743</v>
      </c>
      <c r="AC26" s="72">
        <f>[7]arbk1!AB$79</f>
        <v>82.648166768814477</v>
      </c>
      <c r="AD26" s="72"/>
    </row>
    <row r="27" spans="1:30" ht="12.75">
      <c r="A27" s="72" t="s">
        <v>189</v>
      </c>
      <c r="B27" s="72" t="s">
        <v>190</v>
      </c>
      <c r="C27" s="72">
        <f>[7]arbk2!B$79</f>
        <v>79.259340667140933</v>
      </c>
      <c r="D27" s="72">
        <f>[7]arbk2!C$79</f>
        <v>79.34569447062411</v>
      </c>
      <c r="E27" s="72">
        <f>[7]arbk2!D$79</f>
        <v>79.438640690346517</v>
      </c>
      <c r="F27" s="72">
        <f>[7]arbk2!E$79</f>
        <v>79.526168287593876</v>
      </c>
      <c r="G27" s="72">
        <f>[7]arbk2!F$79</f>
        <v>79.61789210894193</v>
      </c>
      <c r="H27" s="72">
        <f>[7]arbk2!G$79</f>
        <v>79.7103082165129</v>
      </c>
      <c r="I27" s="72">
        <f>[7]arbk2!H$79</f>
        <v>79.803315671424201</v>
      </c>
      <c r="J27" s="72">
        <f>[7]arbk2!I$79</f>
        <v>79.897079115709573</v>
      </c>
      <c r="K27" s="72">
        <f>[7]arbk2!J$79</f>
        <v>79.990560480782577</v>
      </c>
      <c r="L27" s="72">
        <f>[7]arbk2!K$79</f>
        <v>80.084473230071538</v>
      </c>
      <c r="M27" s="72">
        <f>[7]arbk2!L$79</f>
        <v>80.178994880668384</v>
      </c>
      <c r="N27" s="72">
        <f>[7]arbk2!M$79</f>
        <v>80.27504651216617</v>
      </c>
      <c r="O27" s="72">
        <f>[7]arbk2!N$79</f>
        <v>80.372702736928062</v>
      </c>
      <c r="P27" s="72">
        <f>[7]arbk2!O$79</f>
        <v>80.474321369565416</v>
      </c>
      <c r="Q27" s="72">
        <f>[7]arbk2!P$79</f>
        <v>80.57873544651062</v>
      </c>
      <c r="R27" s="72">
        <f>[7]arbk2!Q$79</f>
        <v>80.685945800962301</v>
      </c>
      <c r="S27" s="72">
        <f>[7]arbk2!R$79</f>
        <v>80.796031523195836</v>
      </c>
      <c r="T27" s="72">
        <f>[7]arbk2!S$79</f>
        <v>80.909224793442007</v>
      </c>
      <c r="U27" s="72">
        <f>[7]arbk2!T$79</f>
        <v>81.026226988966243</v>
      </c>
      <c r="V27" s="72">
        <f>[7]arbk2!U$79</f>
        <v>81.14662350765181</v>
      </c>
      <c r="W27" s="72">
        <f>[7]arbk2!V$79</f>
        <v>81.270521362227541</v>
      </c>
      <c r="X27" s="72">
        <f>[7]arbk2!W$79</f>
        <v>81.398375320494807</v>
      </c>
      <c r="Y27" s="72">
        <f>[7]arbk2!X$79</f>
        <v>81.530190007169523</v>
      </c>
      <c r="Z27" s="72">
        <f>[7]arbk2!Y$79</f>
        <v>81.665495929517078</v>
      </c>
      <c r="AA27" s="72">
        <f>[7]arbk2!Z$79</f>
        <v>81.804509451005586</v>
      </c>
      <c r="AB27" s="72">
        <f>[7]arbk2!AA$79</f>
        <v>81.946738653934972</v>
      </c>
      <c r="AC27" s="72">
        <f>[7]arbk2!AB$79</f>
        <v>82.091646226520638</v>
      </c>
      <c r="AD27" s="72"/>
    </row>
    <row r="28" spans="1:30" ht="12.75">
      <c r="A28" s="72" t="s">
        <v>191</v>
      </c>
      <c r="B28" s="72" t="s">
        <v>192</v>
      </c>
      <c r="C28" s="72">
        <f>[7]arbk3!B$79</f>
        <v>79.259340667140933</v>
      </c>
      <c r="D28" s="72">
        <f>[7]arbk3!C$79</f>
        <v>79.263518735941759</v>
      </c>
      <c r="E28" s="72">
        <f>[7]arbk3!D$79</f>
        <v>79.267106855766556</v>
      </c>
      <c r="F28" s="72">
        <f>[7]arbk3!E$79</f>
        <v>79.285697281464905</v>
      </c>
      <c r="G28" s="72">
        <f>[7]arbk3!F$79</f>
        <v>79.305084394456088</v>
      </c>
      <c r="H28" s="72">
        <f>[7]arbk3!G$79</f>
        <v>79.3287930911237</v>
      </c>
      <c r="I28" s="72">
        <f>[7]arbk3!H$79</f>
        <v>79.356322819130028</v>
      </c>
      <c r="J28" s="72">
        <f>[7]arbk3!I$79</f>
        <v>79.387376144221292</v>
      </c>
      <c r="K28" s="72">
        <f>[7]arbk3!J$79</f>
        <v>79.422657029003489</v>
      </c>
      <c r="L28" s="72">
        <f>[7]arbk3!K$79</f>
        <v>79.462037108099537</v>
      </c>
      <c r="M28" s="72">
        <f>[7]arbk3!L$79</f>
        <v>79.505879642671161</v>
      </c>
      <c r="N28" s="72">
        <f>[7]arbk3!M$79</f>
        <v>79.55418044985025</v>
      </c>
      <c r="O28" s="72">
        <f>[7]arbk3!N$79</f>
        <v>79.607389753642238</v>
      </c>
      <c r="P28" s="72">
        <f>[7]arbk3!O$79</f>
        <v>79.664376713622929</v>
      </c>
      <c r="Q28" s="72">
        <f>[7]arbk3!P$79</f>
        <v>79.726076205735922</v>
      </c>
      <c r="R28" s="72">
        <f>[7]arbk3!Q$79</f>
        <v>79.79271895978431</v>
      </c>
      <c r="S28" s="72">
        <f>[7]arbk3!R$79</f>
        <v>79.864442704675838</v>
      </c>
      <c r="T28" s="72">
        <f>[7]arbk3!S$79</f>
        <v>79.941196724112032</v>
      </c>
      <c r="U28" s="72">
        <f>[7]arbk3!T$79</f>
        <v>80.022351703816867</v>
      </c>
      <c r="V28" s="72">
        <f>[7]arbk3!U$79</f>
        <v>80.108247243968037</v>
      </c>
      <c r="W28" s="72">
        <f>[7]arbk3!V$79</f>
        <v>80.198707453768861</v>
      </c>
      <c r="X28" s="72">
        <f>[7]arbk3!W$79</f>
        <v>80.293022681683368</v>
      </c>
      <c r="Y28" s="72">
        <f>[7]arbk3!X$79</f>
        <v>80.390909127861391</v>
      </c>
      <c r="Z28" s="72">
        <f>[7]arbk3!Y$79</f>
        <v>80.492782454608545</v>
      </c>
      <c r="AA28" s="72">
        <f>[7]arbk3!Z$79</f>
        <v>80.59806447154638</v>
      </c>
      <c r="AB28" s="72">
        <f>[7]arbk3!AA$79</f>
        <v>80.707221928244294</v>
      </c>
      <c r="AC28" s="72">
        <f>[7]arbk3!AB$79</f>
        <v>80.821695582051802</v>
      </c>
      <c r="AD28" s="72"/>
    </row>
    <row r="54" spans="5:10">
      <c r="E54" s="88">
        <f t="shared" ref="E54:J54" si="0">SUMPRODUCT(ISNUMBER(E4:E53)*1)</f>
        <v>3</v>
      </c>
      <c r="F54" s="88">
        <f t="shared" si="0"/>
        <v>3</v>
      </c>
      <c r="G54" s="88">
        <f t="shared" si="0"/>
        <v>3</v>
      </c>
      <c r="H54" s="88">
        <f t="shared" si="0"/>
        <v>3</v>
      </c>
      <c r="I54" s="88">
        <f t="shared" si="0"/>
        <v>3</v>
      </c>
      <c r="J54" s="88">
        <f t="shared" si="0"/>
        <v>3</v>
      </c>
    </row>
  </sheetData>
  <mergeCells count="2">
    <mergeCell ref="T2:U2"/>
    <mergeCell ref="M2:N2"/>
  </mergeCells>
  <hyperlinks>
    <hyperlink ref="T2:U2" location="Indhold!A1" display="Tilbage til oversigt" xr:uid="{9A335AD7-8D7C-4DDC-9A86-C4CAF374BA7F}"/>
    <hyperlink ref="M2:N2" location="Indhold!A1" display="Tilbage til oversigt" xr:uid="{04553C79-CC9E-4253-BE65-D4A046FA1CC4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5DAB-70CF-4F1D-AFD3-A15FF3FE9D68}">
  <dimension ref="A1:AD29"/>
  <sheetViews>
    <sheetView workbookViewId="0">
      <selection activeCell="J38" sqref="J38"/>
    </sheetView>
  </sheetViews>
  <sheetFormatPr defaultColWidth="9.140625" defaultRowHeight="12.75"/>
  <cols>
    <col min="1" max="1" width="9.140625" style="94"/>
    <col min="2" max="2" width="19.42578125" style="94" customWidth="1"/>
    <col min="3" max="4" width="9.140625" style="94"/>
    <col min="5" max="10" width="17.5703125" style="94" customWidth="1"/>
    <col min="11" max="16384" width="9.140625" style="94"/>
  </cols>
  <sheetData>
    <row r="1" spans="1:30">
      <c r="D1" s="95"/>
    </row>
    <row r="2" spans="1:30" s="101" customFormat="1">
      <c r="A2" s="96" t="s">
        <v>55</v>
      </c>
      <c r="B2" s="96" t="s">
        <v>210</v>
      </c>
      <c r="C2" s="97"/>
      <c r="D2" s="98"/>
      <c r="E2" s="97"/>
      <c r="F2" s="97"/>
      <c r="G2" s="97"/>
      <c r="H2" s="97"/>
      <c r="I2" s="78"/>
      <c r="J2" s="99" t="s">
        <v>93</v>
      </c>
      <c r="K2" s="78" t="s">
        <v>219</v>
      </c>
      <c r="L2" s="78"/>
      <c r="M2" s="78"/>
      <c r="N2" s="78"/>
      <c r="O2" s="78"/>
      <c r="P2" s="78"/>
      <c r="Q2" s="78"/>
      <c r="R2" s="78"/>
      <c r="S2" s="100"/>
      <c r="T2" s="205" t="s">
        <v>78</v>
      </c>
      <c r="U2" s="205"/>
    </row>
    <row r="3" spans="1:30">
      <c r="D3" s="95"/>
    </row>
    <row r="4" spans="1:30">
      <c r="A4" s="72" t="s">
        <v>193</v>
      </c>
      <c r="B4" s="72" t="s">
        <v>211</v>
      </c>
      <c r="C4" s="74" t="s">
        <v>43</v>
      </c>
      <c r="D4" s="74" t="s">
        <v>44</v>
      </c>
      <c r="E4" s="74" t="s">
        <v>45</v>
      </c>
      <c r="F4" s="74" t="s">
        <v>46</v>
      </c>
      <c r="G4" s="74" t="s">
        <v>47</v>
      </c>
      <c r="H4" s="74" t="s">
        <v>167</v>
      </c>
      <c r="I4" s="74" t="s">
        <v>168</v>
      </c>
      <c r="J4" s="74" t="s">
        <v>169</v>
      </c>
      <c r="K4" s="74" t="s">
        <v>170</v>
      </c>
      <c r="L4" s="74" t="s">
        <v>171</v>
      </c>
      <c r="M4" s="74" t="s">
        <v>172</v>
      </c>
      <c r="N4" s="74" t="s">
        <v>173</v>
      </c>
      <c r="O4" s="74" t="s">
        <v>174</v>
      </c>
      <c r="P4" s="74" t="s">
        <v>175</v>
      </c>
      <c r="Q4" s="74" t="s">
        <v>176</v>
      </c>
      <c r="R4" s="74" t="s">
        <v>177</v>
      </c>
      <c r="S4" s="74" t="s">
        <v>48</v>
      </c>
      <c r="T4" s="74" t="s">
        <v>178</v>
      </c>
      <c r="U4" s="74" t="s">
        <v>179</v>
      </c>
      <c r="V4" s="74" t="s">
        <v>180</v>
      </c>
      <c r="W4" s="74" t="s">
        <v>181</v>
      </c>
      <c r="X4" s="74" t="s">
        <v>182</v>
      </c>
      <c r="Y4" s="74" t="s">
        <v>183</v>
      </c>
      <c r="Z4" s="74" t="s">
        <v>184</v>
      </c>
      <c r="AA4" s="74" t="s">
        <v>185</v>
      </c>
      <c r="AB4" s="74" t="s">
        <v>186</v>
      </c>
      <c r="AC4" s="74" t="s">
        <v>49</v>
      </c>
      <c r="AD4" s="74"/>
    </row>
    <row r="5" spans="1:30">
      <c r="A5" s="72" t="s">
        <v>187</v>
      </c>
      <c r="B5" s="72" t="s">
        <v>203</v>
      </c>
      <c r="C5" s="73">
        <v>100</v>
      </c>
      <c r="D5" s="73">
        <v>100.67189182843947</v>
      </c>
      <c r="E5" s="73">
        <v>101.33209059307431</v>
      </c>
      <c r="F5" s="73">
        <v>102.05561065606562</v>
      </c>
      <c r="G5" s="73">
        <v>102.80050248904324</v>
      </c>
      <c r="H5" s="73">
        <v>103.57716101115284</v>
      </c>
      <c r="I5" s="73">
        <v>104.39043168501598</v>
      </c>
      <c r="J5" s="73">
        <v>105.24119407049193</v>
      </c>
      <c r="K5" s="73">
        <v>106.13784252949384</v>
      </c>
      <c r="L5" s="73">
        <v>107.07955353833327</v>
      </c>
      <c r="M5" s="73">
        <v>108.06881816322627</v>
      </c>
      <c r="N5" s="73">
        <v>109.1029840572662</v>
      </c>
      <c r="O5" s="73">
        <v>110.18497240286567</v>
      </c>
      <c r="P5" s="73">
        <v>111.29844057358808</v>
      </c>
      <c r="Q5" s="73">
        <v>112.45417729341605</v>
      </c>
      <c r="R5" s="73">
        <v>113.65404441382603</v>
      </c>
      <c r="S5" s="73">
        <v>114.89904155740642</v>
      </c>
      <c r="T5" s="73">
        <v>116.18830402493596</v>
      </c>
      <c r="U5" s="73">
        <v>117.5144840592463</v>
      </c>
      <c r="V5" s="73">
        <v>118.88251589021748</v>
      </c>
      <c r="W5" s="73">
        <v>120.29114120859845</v>
      </c>
      <c r="X5" s="73">
        <v>121.73288190709499</v>
      </c>
      <c r="Y5" s="73">
        <v>123.20542815443594</v>
      </c>
      <c r="Z5" s="73">
        <v>124.71435804074767</v>
      </c>
      <c r="AA5" s="73">
        <v>126.2530869211237</v>
      </c>
      <c r="AB5" s="73">
        <v>127.82909323153781</v>
      </c>
      <c r="AC5" s="73">
        <v>129.45787840304322</v>
      </c>
      <c r="AD5" s="73"/>
    </row>
    <row r="6" spans="1:30">
      <c r="A6" s="72" t="s">
        <v>204</v>
      </c>
      <c r="B6" s="72" t="s">
        <v>205</v>
      </c>
      <c r="C6" s="73">
        <v>100</v>
      </c>
      <c r="D6" s="73">
        <v>100.52906883013497</v>
      </c>
      <c r="E6" s="73">
        <v>101.39414580276068</v>
      </c>
      <c r="F6" s="73">
        <v>101.13229467363583</v>
      </c>
      <c r="G6" s="73">
        <v>101.63510357503785</v>
      </c>
      <c r="H6" s="73">
        <v>101.93443038610199</v>
      </c>
      <c r="I6" s="73">
        <v>102.12282508128058</v>
      </c>
      <c r="J6" s="73">
        <v>102.18601914730814</v>
      </c>
      <c r="K6" s="73">
        <v>101.9014896721885</v>
      </c>
      <c r="L6" s="73">
        <v>101.33174576822432</v>
      </c>
      <c r="M6" s="73">
        <v>100.45678052407725</v>
      </c>
      <c r="N6" s="73">
        <v>99.393989537553722</v>
      </c>
      <c r="O6" s="73">
        <v>98.13370950558803</v>
      </c>
      <c r="P6" s="73">
        <v>97.059179836900228</v>
      </c>
      <c r="Q6" s="73">
        <v>95.95829851456088</v>
      </c>
      <c r="R6" s="73">
        <v>94.82091137922076</v>
      </c>
      <c r="S6" s="73">
        <v>93.649458337809648</v>
      </c>
      <c r="T6" s="73">
        <v>92.478587130248798</v>
      </c>
      <c r="U6" s="73">
        <v>91.433756647686437</v>
      </c>
      <c r="V6" s="73">
        <v>90.436571859370318</v>
      </c>
      <c r="W6" s="73">
        <v>89.513059544088279</v>
      </c>
      <c r="X6" s="73">
        <v>88.761651580260008</v>
      </c>
      <c r="Y6" s="73">
        <v>88.203053898827719</v>
      </c>
      <c r="Z6" s="73">
        <v>87.757410632173944</v>
      </c>
      <c r="AA6" s="73">
        <v>87.495050894323015</v>
      </c>
      <c r="AB6" s="73">
        <v>87.343987964644242</v>
      </c>
      <c r="AC6" s="73">
        <v>87.11044662113477</v>
      </c>
      <c r="AD6" s="73"/>
    </row>
    <row r="7" spans="1:30">
      <c r="A7" s="73"/>
      <c r="B7" s="73"/>
      <c r="C7" s="73"/>
      <c r="D7" s="73"/>
      <c r="E7" s="73"/>
      <c r="F7" s="73"/>
    </row>
    <row r="8" spans="1:30">
      <c r="A8" s="73"/>
      <c r="B8" s="73"/>
      <c r="C8" s="73"/>
      <c r="D8" s="73"/>
      <c r="E8" s="73"/>
      <c r="F8" s="73"/>
    </row>
    <row r="27" spans="1:30">
      <c r="A27" s="72" t="s">
        <v>194</v>
      </c>
      <c r="B27" s="72" t="s">
        <v>80</v>
      </c>
      <c r="C27" s="74" t="s">
        <v>43</v>
      </c>
      <c r="D27" s="74" t="s">
        <v>44</v>
      </c>
      <c r="E27" s="74" t="s">
        <v>45</v>
      </c>
      <c r="F27" s="74" t="s">
        <v>46</v>
      </c>
      <c r="G27" s="74" t="s">
        <v>47</v>
      </c>
      <c r="H27" s="74" t="s">
        <v>167</v>
      </c>
      <c r="I27" s="74" t="s">
        <v>168</v>
      </c>
      <c r="J27" s="74" t="s">
        <v>169</v>
      </c>
      <c r="K27" s="74" t="s">
        <v>170</v>
      </c>
      <c r="L27" s="74" t="s">
        <v>171</v>
      </c>
      <c r="M27" s="74" t="s">
        <v>172</v>
      </c>
      <c r="N27" s="74" t="s">
        <v>173</v>
      </c>
      <c r="O27" s="74" t="s">
        <v>174</v>
      </c>
      <c r="P27" s="74" t="s">
        <v>175</v>
      </c>
      <c r="Q27" s="74" t="s">
        <v>176</v>
      </c>
      <c r="R27" s="74" t="s">
        <v>177</v>
      </c>
      <c r="S27" s="74" t="s">
        <v>48</v>
      </c>
      <c r="T27" s="74" t="s">
        <v>178</v>
      </c>
      <c r="U27" s="74" t="s">
        <v>179</v>
      </c>
      <c r="V27" s="74" t="s">
        <v>180</v>
      </c>
      <c r="W27" s="74" t="s">
        <v>181</v>
      </c>
      <c r="X27" s="74" t="s">
        <v>182</v>
      </c>
      <c r="Y27" s="74" t="s">
        <v>183</v>
      </c>
      <c r="Z27" s="74" t="s">
        <v>184</v>
      </c>
      <c r="AA27" s="74" t="s">
        <v>185</v>
      </c>
      <c r="AB27" s="74" t="s">
        <v>186</v>
      </c>
      <c r="AC27" s="74" t="s">
        <v>49</v>
      </c>
      <c r="AD27" s="74"/>
    </row>
    <row r="28" spans="1:30">
      <c r="A28" s="72" t="s">
        <v>187</v>
      </c>
      <c r="B28" s="72" t="s">
        <v>203</v>
      </c>
      <c r="C28" s="73">
        <v>100</v>
      </c>
      <c r="D28" s="73">
        <v>100.67568970935035</v>
      </c>
      <c r="E28" s="73">
        <v>101.63562687066296</v>
      </c>
      <c r="F28" s="73">
        <v>102.16375650545359</v>
      </c>
      <c r="G28" s="73">
        <v>102.84571464629157</v>
      </c>
      <c r="H28" s="73">
        <v>103.47556167036677</v>
      </c>
      <c r="I28" s="73">
        <v>104.04744674540089</v>
      </c>
      <c r="J28" s="73">
        <v>104.564776432735</v>
      </c>
      <c r="K28" s="73">
        <v>104.96266230622133</v>
      </c>
      <c r="L28" s="73">
        <v>105.26751280880626</v>
      </c>
      <c r="M28" s="73">
        <v>105.47522853683459</v>
      </c>
      <c r="N28" s="73">
        <v>105.62310371567325</v>
      </c>
      <c r="O28" s="73">
        <v>105.70287987541967</v>
      </c>
      <c r="P28" s="73">
        <v>105.84079225378737</v>
      </c>
      <c r="Q28" s="73">
        <v>105.9634514268339</v>
      </c>
      <c r="R28" s="73">
        <v>106.06492939490873</v>
      </c>
      <c r="S28" s="73">
        <v>106.14497349967966</v>
      </c>
      <c r="T28" s="73">
        <v>106.21446527024996</v>
      </c>
      <c r="U28" s="73">
        <v>106.31853657557136</v>
      </c>
      <c r="V28" s="73">
        <v>106.43047908632192</v>
      </c>
      <c r="W28" s="73">
        <v>106.55900076615342</v>
      </c>
      <c r="X28" s="73">
        <v>106.74137550130492</v>
      </c>
      <c r="Y28" s="73">
        <v>106.98550826617364</v>
      </c>
      <c r="Z28" s="73">
        <v>107.26147887313606</v>
      </c>
      <c r="AA28" s="73">
        <v>107.59470106492456</v>
      </c>
      <c r="AB28" s="73">
        <v>107.95620069061104</v>
      </c>
      <c r="AC28" s="73">
        <v>108.27237794877045</v>
      </c>
      <c r="AD28" s="73"/>
    </row>
    <row r="29" spans="1:30">
      <c r="A29" s="72" t="s">
        <v>204</v>
      </c>
      <c r="B29" s="72" t="s">
        <v>205</v>
      </c>
      <c r="C29" s="73">
        <v>100</v>
      </c>
      <c r="D29" s="73">
        <v>100.67885656534878</v>
      </c>
      <c r="E29" s="73">
        <v>101.63426299395799</v>
      </c>
      <c r="F29" s="73">
        <v>102.18426063488457</v>
      </c>
      <c r="G29" s="73">
        <v>102.87159229325252</v>
      </c>
      <c r="H29" s="73">
        <v>103.51201139799215</v>
      </c>
      <c r="I29" s="73">
        <v>104.09768382639703</v>
      </c>
      <c r="J29" s="73">
        <v>104.63232617317222</v>
      </c>
      <c r="K29" s="73">
        <v>105.05614829524117</v>
      </c>
      <c r="L29" s="73">
        <v>105.39417304324148</v>
      </c>
      <c r="M29" s="73">
        <v>105.64284183943826</v>
      </c>
      <c r="N29" s="73">
        <v>105.83681873631383</v>
      </c>
      <c r="O29" s="73">
        <v>105.96814244361245</v>
      </c>
      <c r="P29" s="73">
        <v>106.15399154535044</v>
      </c>
      <c r="Q29" s="73">
        <v>106.32588867132078</v>
      </c>
      <c r="R29" s="73">
        <v>106.47809685660958</v>
      </c>
      <c r="S29" s="73">
        <v>106.61025491540452</v>
      </c>
      <c r="T29" s="73">
        <v>106.73234622164382</v>
      </c>
      <c r="U29" s="73">
        <v>106.88636526222422</v>
      </c>
      <c r="V29" s="73">
        <v>107.04742685565721</v>
      </c>
      <c r="W29" s="73">
        <v>107.22352855312187</v>
      </c>
      <c r="X29" s="73">
        <v>107.44946650011823</v>
      </c>
      <c r="Y29" s="73">
        <v>107.73258022630645</v>
      </c>
      <c r="Z29" s="73">
        <v>108.04488877650675</v>
      </c>
      <c r="AA29" s="73">
        <v>108.41004476370316</v>
      </c>
      <c r="AB29" s="73">
        <v>108.80096385039155</v>
      </c>
      <c r="AC29" s="73">
        <v>109.14868223187955</v>
      </c>
      <c r="AD29" s="73"/>
    </row>
  </sheetData>
  <mergeCells count="1">
    <mergeCell ref="T2:U2"/>
  </mergeCells>
  <hyperlinks>
    <hyperlink ref="T2:U2" location="Indhold!A1" display="Tilbage til oversigt" xr:uid="{799DD25A-F157-4468-8141-D14DFBB854C6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7133-CECD-4620-9F11-0F1AFAE1A842}">
  <dimension ref="A1:AG190"/>
  <sheetViews>
    <sheetView zoomScaleNormal="100" workbookViewId="0">
      <selection activeCell="R35" sqref="R35"/>
    </sheetView>
  </sheetViews>
  <sheetFormatPr defaultColWidth="9.140625" defaultRowHeight="12"/>
  <cols>
    <col min="1" max="1" width="8.85546875" style="80" bestFit="1" customWidth="1"/>
    <col min="2" max="2" width="21.140625" style="80" customWidth="1"/>
    <col min="3" max="16384" width="9.140625" style="80"/>
  </cols>
  <sheetData>
    <row r="1" spans="1:33">
      <c r="B1" s="79"/>
    </row>
    <row r="2" spans="1:33">
      <c r="A2" s="82" t="s">
        <v>56</v>
      </c>
      <c r="B2" s="82" t="s">
        <v>212</v>
      </c>
      <c r="C2" s="83"/>
      <c r="D2" s="83"/>
      <c r="E2" s="83"/>
      <c r="F2" s="86"/>
      <c r="G2" s="83"/>
      <c r="H2" s="83"/>
      <c r="I2" s="83" t="s">
        <v>95</v>
      </c>
      <c r="J2" s="83" t="s">
        <v>217</v>
      </c>
      <c r="K2" s="83"/>
      <c r="L2" s="83"/>
      <c r="M2" s="83"/>
      <c r="N2" s="83"/>
      <c r="O2" s="83"/>
      <c r="P2" s="83"/>
      <c r="Q2" s="83"/>
      <c r="R2" s="83"/>
      <c r="S2" s="83"/>
      <c r="T2" s="207" t="s">
        <v>78</v>
      </c>
      <c r="U2" s="207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4" spans="1:33">
      <c r="A4" s="87" t="s">
        <v>193</v>
      </c>
      <c r="B4" s="87" t="s">
        <v>213</v>
      </c>
      <c r="C4" s="87" t="s">
        <v>43</v>
      </c>
      <c r="D4" s="87" t="s">
        <v>44</v>
      </c>
      <c r="E4" s="87" t="s">
        <v>45</v>
      </c>
      <c r="F4" s="87" t="s">
        <v>46</v>
      </c>
      <c r="G4" s="87" t="s">
        <v>47</v>
      </c>
      <c r="H4" s="87" t="s">
        <v>167</v>
      </c>
      <c r="I4" s="87" t="s">
        <v>168</v>
      </c>
      <c r="J4" s="87" t="s">
        <v>169</v>
      </c>
      <c r="K4" s="87" t="s">
        <v>170</v>
      </c>
      <c r="L4" s="87" t="s">
        <v>171</v>
      </c>
      <c r="M4" s="87" t="s">
        <v>172</v>
      </c>
      <c r="N4" s="87" t="s">
        <v>173</v>
      </c>
      <c r="O4" s="87" t="s">
        <v>174</v>
      </c>
      <c r="P4" s="87" t="s">
        <v>175</v>
      </c>
      <c r="Q4" s="87" t="s">
        <v>176</v>
      </c>
      <c r="R4" s="87" t="s">
        <v>177</v>
      </c>
      <c r="S4" s="87" t="s">
        <v>48</v>
      </c>
      <c r="T4" s="87" t="s">
        <v>178</v>
      </c>
      <c r="U4" s="87" t="s">
        <v>179</v>
      </c>
      <c r="V4" s="87" t="s">
        <v>180</v>
      </c>
      <c r="W4" s="87" t="s">
        <v>181</v>
      </c>
      <c r="X4" s="87" t="s">
        <v>182</v>
      </c>
      <c r="Y4" s="87" t="s">
        <v>183</v>
      </c>
      <c r="Z4" s="87" t="s">
        <v>184</v>
      </c>
      <c r="AA4" s="87" t="s">
        <v>185</v>
      </c>
      <c r="AB4" s="87" t="s">
        <v>186</v>
      </c>
      <c r="AC4" s="74" t="s">
        <v>49</v>
      </c>
    </row>
    <row r="5" spans="1:33">
      <c r="A5" s="87" t="s">
        <v>187</v>
      </c>
      <c r="B5" s="87" t="s">
        <v>203</v>
      </c>
      <c r="C5" s="87">
        <v>201.864</v>
      </c>
      <c r="D5" s="87">
        <v>201.4696035350195</v>
      </c>
      <c r="E5" s="87">
        <v>201.60253527938735</v>
      </c>
      <c r="F5" s="87">
        <v>200.97225823941415</v>
      </c>
      <c r="G5" s="87">
        <v>200.62815849310869</v>
      </c>
      <c r="H5" s="87">
        <v>200.20732791585647</v>
      </c>
      <c r="I5" s="87">
        <v>199.70319898832608</v>
      </c>
      <c r="J5" s="87">
        <v>199.12467272945543</v>
      </c>
      <c r="K5" s="87">
        <v>198.37102656516419</v>
      </c>
      <c r="L5" s="87">
        <v>197.49089143958275</v>
      </c>
      <c r="M5" s="87">
        <v>196.48346264657459</v>
      </c>
      <c r="N5" s="87">
        <v>195.41123743748724</v>
      </c>
      <c r="O5" s="87">
        <v>194.26613007330891</v>
      </c>
      <c r="P5" s="87">
        <v>193.23778904646701</v>
      </c>
      <c r="Q5" s="87">
        <v>192.21935633004725</v>
      </c>
      <c r="R5" s="87">
        <v>191.20501907534208</v>
      </c>
      <c r="S5" s="87">
        <v>190.19734132726819</v>
      </c>
      <c r="T5" s="87">
        <v>189.21385852555568</v>
      </c>
      <c r="U5" s="87">
        <v>188.3161491299737</v>
      </c>
      <c r="V5" s="87">
        <v>187.46852158980275</v>
      </c>
      <c r="W5" s="87">
        <v>186.68143166725639</v>
      </c>
      <c r="X5" s="87">
        <v>185.99870283319518</v>
      </c>
      <c r="Y5" s="87">
        <v>185.42432614277953</v>
      </c>
      <c r="Z5" s="87">
        <v>184.91594404332287</v>
      </c>
      <c r="AA5" s="87">
        <v>184.49624145157756</v>
      </c>
      <c r="AB5" s="87">
        <v>184.12370352913635</v>
      </c>
      <c r="AC5" s="73">
        <v>183.71059093061194</v>
      </c>
    </row>
    <row r="6" spans="1:33">
      <c r="A6" s="87" t="s">
        <v>206</v>
      </c>
      <c r="B6" s="87" t="s">
        <v>207</v>
      </c>
      <c r="C6" s="87">
        <v>201.864</v>
      </c>
      <c r="D6" s="87">
        <v>200.93395854368748</v>
      </c>
      <c r="E6" s="87">
        <v>200.88953177207361</v>
      </c>
      <c r="F6" s="87">
        <v>198.94480316149125</v>
      </c>
      <c r="G6" s="87">
        <v>198.03526746012309</v>
      </c>
      <c r="H6" s="87">
        <v>196.80763218357308</v>
      </c>
      <c r="I6" s="87">
        <v>195.32364227411449</v>
      </c>
      <c r="J6" s="87">
        <v>193.53790173651427</v>
      </c>
      <c r="K6" s="87">
        <v>190.94261489657694</v>
      </c>
      <c r="L6" s="87">
        <v>187.47609668711777</v>
      </c>
      <c r="M6" s="87">
        <v>182.86217552310288</v>
      </c>
      <c r="N6" s="87">
        <v>177.25909257114307</v>
      </c>
      <c r="O6" s="87">
        <v>170.5938430671759</v>
      </c>
      <c r="P6" s="87">
        <v>164.28076399709897</v>
      </c>
      <c r="Q6" s="87">
        <v>157.68338441426266</v>
      </c>
      <c r="R6" s="87">
        <v>150.82559995730529</v>
      </c>
      <c r="S6" s="87">
        <v>143.77160871451377</v>
      </c>
      <c r="T6" s="87">
        <v>136.70980535478441</v>
      </c>
      <c r="U6" s="87">
        <v>130.19222260135408</v>
      </c>
      <c r="V6" s="87">
        <v>123.92487850964324</v>
      </c>
      <c r="W6" s="87">
        <v>118.03297499740778</v>
      </c>
      <c r="X6" s="87">
        <v>112.92133809393503</v>
      </c>
      <c r="Y6" s="87"/>
      <c r="Z6" s="87"/>
      <c r="AA6" s="87"/>
      <c r="AB6" s="87"/>
    </row>
    <row r="7" spans="1:33">
      <c r="C7" s="85"/>
    </row>
    <row r="8" spans="1:33">
      <c r="C8" s="85"/>
    </row>
    <row r="9" spans="1:33">
      <c r="C9" s="85"/>
    </row>
    <row r="10" spans="1:33">
      <c r="C10" s="85"/>
    </row>
    <row r="11" spans="1:33">
      <c r="C11" s="85"/>
    </row>
    <row r="12" spans="1:33">
      <c r="C12" s="85"/>
    </row>
    <row r="13" spans="1:33">
      <c r="C13" s="85"/>
    </row>
    <row r="14" spans="1:33">
      <c r="C14" s="85"/>
    </row>
    <row r="15" spans="1:33">
      <c r="C15" s="85"/>
    </row>
    <row r="16" spans="1:33">
      <c r="C16" s="85"/>
    </row>
    <row r="17" spans="1:29">
      <c r="C17" s="85"/>
    </row>
    <row r="18" spans="1:29">
      <c r="C18" s="85"/>
    </row>
    <row r="19" spans="1:29">
      <c r="C19" s="85"/>
    </row>
    <row r="20" spans="1:29">
      <c r="C20" s="85"/>
    </row>
    <row r="21" spans="1:29">
      <c r="C21" s="85"/>
    </row>
    <row r="22" spans="1:29">
      <c r="C22" s="85"/>
    </row>
    <row r="23" spans="1:29">
      <c r="C23" s="85"/>
    </row>
    <row r="24" spans="1:29">
      <c r="C24" s="85"/>
    </row>
    <row r="25" spans="1:29">
      <c r="C25" s="85"/>
    </row>
    <row r="26" spans="1:29">
      <c r="C26" s="85"/>
    </row>
    <row r="27" spans="1:29">
      <c r="C27" s="85"/>
    </row>
    <row r="28" spans="1:29">
      <c r="A28" s="87" t="s">
        <v>194</v>
      </c>
      <c r="B28" s="87" t="s">
        <v>216</v>
      </c>
      <c r="C28" s="87" t="s">
        <v>43</v>
      </c>
      <c r="D28" s="87" t="s">
        <v>44</v>
      </c>
      <c r="E28" s="87" t="s">
        <v>45</v>
      </c>
      <c r="F28" s="87" t="s">
        <v>46</v>
      </c>
      <c r="G28" s="87" t="s">
        <v>47</v>
      </c>
      <c r="H28" s="87" t="s">
        <v>167</v>
      </c>
      <c r="I28" s="87" t="s">
        <v>168</v>
      </c>
      <c r="J28" s="87" t="s">
        <v>169</v>
      </c>
      <c r="K28" s="87" t="s">
        <v>170</v>
      </c>
      <c r="L28" s="87" t="s">
        <v>171</v>
      </c>
      <c r="M28" s="87" t="s">
        <v>172</v>
      </c>
      <c r="N28" s="87" t="s">
        <v>173</v>
      </c>
      <c r="O28" s="87" t="s">
        <v>174</v>
      </c>
      <c r="P28" s="87" t="s">
        <v>175</v>
      </c>
      <c r="Q28" s="87" t="s">
        <v>176</v>
      </c>
      <c r="R28" s="87" t="s">
        <v>177</v>
      </c>
      <c r="S28" s="87" t="s">
        <v>48</v>
      </c>
      <c r="T28" s="87" t="s">
        <v>178</v>
      </c>
      <c r="U28" s="87" t="s">
        <v>179</v>
      </c>
      <c r="V28" s="87" t="s">
        <v>180</v>
      </c>
      <c r="W28" s="87" t="s">
        <v>181</v>
      </c>
      <c r="X28" s="87" t="s">
        <v>182</v>
      </c>
      <c r="Y28" s="87" t="s">
        <v>183</v>
      </c>
      <c r="Z28" s="87" t="s">
        <v>184</v>
      </c>
      <c r="AA28" s="87" t="s">
        <v>185</v>
      </c>
      <c r="AB28" s="87" t="s">
        <v>186</v>
      </c>
      <c r="AC28" s="87" t="s">
        <v>49</v>
      </c>
    </row>
    <row r="29" spans="1:29">
      <c r="A29" s="87" t="s">
        <v>207</v>
      </c>
      <c r="B29" s="87" t="s">
        <v>214</v>
      </c>
      <c r="C29" s="87">
        <v>100</v>
      </c>
      <c r="D29" s="87">
        <v>99.192901687358798</v>
      </c>
      <c r="E29" s="87">
        <v>99.003087734642676</v>
      </c>
      <c r="F29" s="87">
        <v>97.27933388523445</v>
      </c>
      <c r="G29" s="87">
        <v>96.446168986382531</v>
      </c>
      <c r="H29" s="87">
        <v>95.32946565890839</v>
      </c>
      <c r="I29" s="87">
        <v>93.998436636482978</v>
      </c>
      <c r="J29" s="87">
        <v>92.411037187960389</v>
      </c>
      <c r="K29" s="87">
        <v>90.147507984282214</v>
      </c>
      <c r="L29" s="87">
        <v>87.167285457231245</v>
      </c>
      <c r="M29" s="87">
        <v>83.265108852891572</v>
      </c>
      <c r="N29" s="87">
        <v>78.581916162694327</v>
      </c>
      <c r="O29" s="87">
        <v>73.062775039107223</v>
      </c>
      <c r="P29" s="87">
        <v>67.793486132519234</v>
      </c>
      <c r="Q29" s="87">
        <v>62.270051852408393</v>
      </c>
      <c r="R29" s="87">
        <v>56.500066431241059</v>
      </c>
      <c r="S29" s="87">
        <v>50.520748026139664</v>
      </c>
      <c r="T29" s="87">
        <v>44.463557429547315</v>
      </c>
      <c r="U29" s="87">
        <v>38.740447565358423</v>
      </c>
      <c r="V29" s="87">
        <v>33.117830471731757</v>
      </c>
      <c r="W29" s="87">
        <v>27.678623136686149</v>
      </c>
      <c r="X29" s="87">
        <v>22.722907501198364</v>
      </c>
      <c r="Y29" s="87"/>
      <c r="Z29" s="87"/>
      <c r="AA29" s="87"/>
      <c r="AB29" s="87"/>
      <c r="AC29" s="87"/>
    </row>
    <row r="30" spans="1:29">
      <c r="A30" s="87" t="s">
        <v>207</v>
      </c>
      <c r="B30" s="87" t="s">
        <v>215</v>
      </c>
      <c r="C30" s="87">
        <v>100</v>
      </c>
      <c r="D30" s="87">
        <v>100.48955622814188</v>
      </c>
      <c r="E30" s="87">
        <v>100.92792896445727</v>
      </c>
      <c r="F30" s="87">
        <v>102.05064152736027</v>
      </c>
      <c r="G30" s="87">
        <v>102.64973998699567</v>
      </c>
      <c r="H30" s="87">
        <v>103.43682574704707</v>
      </c>
      <c r="I30" s="87">
        <v>104.33651618522097</v>
      </c>
      <c r="J30" s="87">
        <v>105.37997638696311</v>
      </c>
      <c r="K30" s="87">
        <v>106.77713219484417</v>
      </c>
      <c r="L30" s="87">
        <v>108.52487723982156</v>
      </c>
      <c r="M30" s="87">
        <v>110.67419597531331</v>
      </c>
      <c r="N30" s="87">
        <v>113.13187566634942</v>
      </c>
      <c r="O30" s="87">
        <v>115.91323901178237</v>
      </c>
      <c r="P30" s="87">
        <v>118.66221828160492</v>
      </c>
      <c r="Q30" s="87">
        <v>121.58122376922668</v>
      </c>
      <c r="R30" s="87">
        <v>124.69373451073128</v>
      </c>
      <c r="S30" s="87">
        <v>128.01669549079793</v>
      </c>
      <c r="T30" s="87">
        <v>131.53881421503405</v>
      </c>
      <c r="U30" s="87">
        <v>135.15361891569717</v>
      </c>
      <c r="V30" s="87">
        <v>138.95678173857078</v>
      </c>
      <c r="W30" s="87">
        <v>142.95300191247708</v>
      </c>
      <c r="X30" s="87">
        <v>147.0697372658048</v>
      </c>
      <c r="Y30" s="87"/>
      <c r="Z30" s="87"/>
      <c r="AA30" s="87"/>
      <c r="AB30" s="87"/>
      <c r="AC30" s="87"/>
    </row>
    <row r="31" spans="1:29">
      <c r="C31" s="85"/>
    </row>
    <row r="32" spans="1:29">
      <c r="C32" s="85"/>
    </row>
    <row r="33" spans="3:3">
      <c r="C33" s="85"/>
    </row>
    <row r="34" spans="3:3">
      <c r="C34" s="85"/>
    </row>
    <row r="35" spans="3:3">
      <c r="C35" s="85"/>
    </row>
    <row r="36" spans="3:3">
      <c r="C36" s="85"/>
    </row>
    <row r="37" spans="3:3">
      <c r="C37" s="85"/>
    </row>
    <row r="38" spans="3:3">
      <c r="C38" s="85"/>
    </row>
    <row r="39" spans="3:3">
      <c r="C39" s="85"/>
    </row>
    <row r="40" spans="3:3">
      <c r="C40" s="85"/>
    </row>
    <row r="41" spans="3:3">
      <c r="C41" s="85"/>
    </row>
    <row r="42" spans="3:3">
      <c r="C42" s="85"/>
    </row>
    <row r="43" spans="3:3">
      <c r="C43" s="85"/>
    </row>
    <row r="44" spans="3:3">
      <c r="C44" s="85"/>
    </row>
    <row r="45" spans="3:3">
      <c r="C45" s="85"/>
    </row>
    <row r="46" spans="3:3">
      <c r="C46" s="85"/>
    </row>
    <row r="47" spans="3:3">
      <c r="C47" s="85"/>
    </row>
    <row r="48" spans="3:3">
      <c r="C48" s="85"/>
    </row>
    <row r="49" spans="3:3">
      <c r="C49" s="85"/>
    </row>
    <row r="50" spans="3:3">
      <c r="C50" s="85"/>
    </row>
    <row r="51" spans="3:3">
      <c r="C51" s="85"/>
    </row>
    <row r="52" spans="3:3">
      <c r="C52" s="85"/>
    </row>
    <row r="53" spans="3:3">
      <c r="C53" s="85"/>
    </row>
    <row r="54" spans="3:3">
      <c r="C54" s="85"/>
    </row>
    <row r="55" spans="3:3">
      <c r="C55" s="85"/>
    </row>
    <row r="56" spans="3:3">
      <c r="C56" s="85"/>
    </row>
    <row r="57" spans="3:3">
      <c r="C57" s="85"/>
    </row>
    <row r="58" spans="3:3">
      <c r="C58" s="85"/>
    </row>
    <row r="59" spans="3:3">
      <c r="C59" s="85"/>
    </row>
    <row r="60" spans="3:3">
      <c r="C60" s="85"/>
    </row>
    <row r="61" spans="3:3">
      <c r="C61" s="85"/>
    </row>
    <row r="62" spans="3:3">
      <c r="C62" s="85"/>
    </row>
    <row r="63" spans="3:3">
      <c r="C63" s="85"/>
    </row>
    <row r="64" spans="3:3">
      <c r="C64" s="85"/>
    </row>
    <row r="65" spans="3:3">
      <c r="C65" s="85"/>
    </row>
    <row r="66" spans="3:3">
      <c r="C66" s="85"/>
    </row>
    <row r="67" spans="3:3">
      <c r="C67" s="85"/>
    </row>
    <row r="68" spans="3:3">
      <c r="C68" s="85"/>
    </row>
    <row r="69" spans="3:3">
      <c r="C69" s="85"/>
    </row>
    <row r="70" spans="3:3">
      <c r="C70" s="85"/>
    </row>
    <row r="71" spans="3:3">
      <c r="C71" s="85"/>
    </row>
    <row r="72" spans="3:3">
      <c r="C72" s="85"/>
    </row>
    <row r="73" spans="3:3">
      <c r="C73" s="85"/>
    </row>
    <row r="74" spans="3:3">
      <c r="C74" s="85"/>
    </row>
    <row r="75" spans="3:3">
      <c r="C75" s="85"/>
    </row>
    <row r="76" spans="3:3">
      <c r="C76" s="85"/>
    </row>
    <row r="77" spans="3:3">
      <c r="C77" s="85"/>
    </row>
    <row r="78" spans="3:3">
      <c r="C78" s="85"/>
    </row>
    <row r="79" spans="3:3">
      <c r="C79" s="85"/>
    </row>
    <row r="80" spans="3:3">
      <c r="C80" s="85"/>
    </row>
    <row r="81" spans="3:3">
      <c r="C81" s="85"/>
    </row>
    <row r="82" spans="3:3">
      <c r="C82" s="85"/>
    </row>
    <row r="83" spans="3:3">
      <c r="C83" s="85"/>
    </row>
    <row r="84" spans="3:3">
      <c r="C84" s="85"/>
    </row>
    <row r="85" spans="3:3">
      <c r="C85" s="85"/>
    </row>
    <row r="86" spans="3:3">
      <c r="C86" s="85"/>
    </row>
    <row r="87" spans="3:3">
      <c r="C87" s="85"/>
    </row>
    <row r="88" spans="3:3">
      <c r="C88" s="85"/>
    </row>
    <row r="89" spans="3:3">
      <c r="C89" s="85"/>
    </row>
    <row r="90" spans="3:3">
      <c r="C90" s="85"/>
    </row>
    <row r="91" spans="3:3">
      <c r="C91" s="85"/>
    </row>
    <row r="92" spans="3:3">
      <c r="C92" s="85"/>
    </row>
    <row r="93" spans="3:3">
      <c r="C93" s="85"/>
    </row>
    <row r="94" spans="3:3">
      <c r="C94" s="85"/>
    </row>
    <row r="95" spans="3:3">
      <c r="C95" s="85"/>
    </row>
    <row r="96" spans="3:3">
      <c r="C96" s="85"/>
    </row>
    <row r="97" spans="3:3">
      <c r="C97" s="85"/>
    </row>
    <row r="98" spans="3:3">
      <c r="C98" s="85"/>
    </row>
    <row r="99" spans="3:3">
      <c r="C99" s="85"/>
    </row>
    <row r="100" spans="3:3">
      <c r="C100" s="85"/>
    </row>
    <row r="101" spans="3:3">
      <c r="C101" s="85"/>
    </row>
    <row r="102" spans="3:3">
      <c r="C102" s="85"/>
    </row>
    <row r="103" spans="3:3">
      <c r="C103" s="85"/>
    </row>
    <row r="104" spans="3:3">
      <c r="C104" s="85"/>
    </row>
    <row r="105" spans="3:3">
      <c r="C105" s="85"/>
    </row>
    <row r="106" spans="3:3">
      <c r="C106" s="85"/>
    </row>
    <row r="107" spans="3:3">
      <c r="C107" s="85"/>
    </row>
    <row r="108" spans="3:3">
      <c r="C108" s="85"/>
    </row>
    <row r="109" spans="3:3">
      <c r="C109" s="85"/>
    </row>
    <row r="110" spans="3:3">
      <c r="C110" s="85"/>
    </row>
    <row r="111" spans="3:3">
      <c r="C111" s="85"/>
    </row>
    <row r="112" spans="3:3">
      <c r="C112" s="85"/>
    </row>
    <row r="113" spans="3:3">
      <c r="C113" s="85"/>
    </row>
    <row r="114" spans="3:3">
      <c r="C114" s="85"/>
    </row>
    <row r="115" spans="3:3">
      <c r="C115" s="85"/>
    </row>
    <row r="116" spans="3:3">
      <c r="C116" s="85"/>
    </row>
    <row r="117" spans="3:3">
      <c r="C117" s="85"/>
    </row>
    <row r="118" spans="3:3">
      <c r="C118" s="85"/>
    </row>
    <row r="119" spans="3:3">
      <c r="C119" s="85"/>
    </row>
    <row r="120" spans="3:3">
      <c r="C120" s="85"/>
    </row>
    <row r="121" spans="3:3">
      <c r="C121" s="85"/>
    </row>
    <row r="122" spans="3:3">
      <c r="C122" s="85"/>
    </row>
    <row r="123" spans="3:3">
      <c r="C123" s="85"/>
    </row>
    <row r="124" spans="3:3">
      <c r="C124" s="85"/>
    </row>
    <row r="125" spans="3:3">
      <c r="C125" s="85"/>
    </row>
    <row r="126" spans="3:3">
      <c r="C126" s="85"/>
    </row>
    <row r="127" spans="3:3">
      <c r="C127" s="85"/>
    </row>
    <row r="128" spans="3:3">
      <c r="C128" s="85"/>
    </row>
    <row r="129" spans="3:3">
      <c r="C129" s="85"/>
    </row>
    <row r="130" spans="3:3">
      <c r="C130" s="85"/>
    </row>
    <row r="131" spans="3:3">
      <c r="C131" s="85"/>
    </row>
    <row r="132" spans="3:3">
      <c r="C132" s="85"/>
    </row>
    <row r="133" spans="3:3">
      <c r="C133" s="85"/>
    </row>
    <row r="134" spans="3:3">
      <c r="C134" s="85"/>
    </row>
    <row r="135" spans="3:3">
      <c r="C135" s="85"/>
    </row>
    <row r="136" spans="3:3">
      <c r="C136" s="85"/>
    </row>
    <row r="137" spans="3:3">
      <c r="C137" s="85"/>
    </row>
    <row r="138" spans="3:3">
      <c r="C138" s="85"/>
    </row>
    <row r="139" spans="3:3">
      <c r="C139" s="85"/>
    </row>
    <row r="140" spans="3:3">
      <c r="C140" s="85"/>
    </row>
    <row r="141" spans="3:3">
      <c r="C141" s="85"/>
    </row>
    <row r="142" spans="3:3">
      <c r="C142" s="85"/>
    </row>
    <row r="143" spans="3:3">
      <c r="C143" s="85"/>
    </row>
    <row r="144" spans="3:3">
      <c r="C144" s="85"/>
    </row>
    <row r="145" spans="3:3">
      <c r="C145" s="85"/>
    </row>
    <row r="146" spans="3:3">
      <c r="C146" s="85"/>
    </row>
    <row r="147" spans="3:3">
      <c r="C147" s="85"/>
    </row>
    <row r="148" spans="3:3">
      <c r="C148" s="85"/>
    </row>
    <row r="149" spans="3:3">
      <c r="C149" s="85"/>
    </row>
    <row r="150" spans="3:3">
      <c r="C150" s="85"/>
    </row>
    <row r="151" spans="3:3">
      <c r="C151" s="85"/>
    </row>
    <row r="152" spans="3:3">
      <c r="C152" s="85"/>
    </row>
    <row r="153" spans="3:3">
      <c r="C153" s="85"/>
    </row>
    <row r="154" spans="3:3">
      <c r="C154" s="85"/>
    </row>
    <row r="155" spans="3:3">
      <c r="C155" s="85"/>
    </row>
    <row r="156" spans="3:3">
      <c r="C156" s="85"/>
    </row>
    <row r="157" spans="3:3">
      <c r="C157" s="85"/>
    </row>
    <row r="158" spans="3:3">
      <c r="C158" s="85"/>
    </row>
    <row r="159" spans="3:3">
      <c r="C159" s="85"/>
    </row>
    <row r="160" spans="3:3">
      <c r="C160" s="85"/>
    </row>
    <row r="161" spans="3:3">
      <c r="C161" s="85"/>
    </row>
    <row r="162" spans="3:3">
      <c r="C162" s="85"/>
    </row>
    <row r="163" spans="3:3">
      <c r="C163" s="85"/>
    </row>
    <row r="164" spans="3:3">
      <c r="C164" s="85"/>
    </row>
    <row r="165" spans="3:3">
      <c r="C165" s="85"/>
    </row>
    <row r="166" spans="3:3">
      <c r="C166" s="85"/>
    </row>
    <row r="167" spans="3:3">
      <c r="C167" s="85"/>
    </row>
    <row r="168" spans="3:3">
      <c r="C168" s="85"/>
    </row>
    <row r="169" spans="3:3">
      <c r="C169" s="85"/>
    </row>
    <row r="170" spans="3:3">
      <c r="C170" s="85"/>
    </row>
    <row r="171" spans="3:3">
      <c r="C171" s="85"/>
    </row>
    <row r="172" spans="3:3">
      <c r="C172" s="85"/>
    </row>
    <row r="173" spans="3:3">
      <c r="C173" s="85"/>
    </row>
    <row r="174" spans="3:3">
      <c r="C174" s="85"/>
    </row>
    <row r="175" spans="3:3">
      <c r="C175" s="85"/>
    </row>
    <row r="176" spans="3:3">
      <c r="C176" s="85"/>
    </row>
    <row r="177" spans="3:3">
      <c r="C177" s="85"/>
    </row>
    <row r="178" spans="3:3">
      <c r="C178" s="85"/>
    </row>
    <row r="179" spans="3:3">
      <c r="C179" s="85"/>
    </row>
    <row r="180" spans="3:3">
      <c r="C180" s="85"/>
    </row>
    <row r="181" spans="3:3">
      <c r="C181" s="85"/>
    </row>
    <row r="182" spans="3:3">
      <c r="C182" s="85"/>
    </row>
    <row r="183" spans="3:3">
      <c r="C183" s="85"/>
    </row>
    <row r="184" spans="3:3">
      <c r="C184" s="85"/>
    </row>
    <row r="185" spans="3:3">
      <c r="C185" s="85"/>
    </row>
    <row r="186" spans="3:3">
      <c r="C186" s="85"/>
    </row>
    <row r="187" spans="3:3">
      <c r="C187" s="85"/>
    </row>
    <row r="188" spans="3:3">
      <c r="C188" s="85"/>
    </row>
    <row r="189" spans="3:3">
      <c r="C189" s="85"/>
    </row>
    <row r="190" spans="3:3">
      <c r="C190" s="85"/>
    </row>
  </sheetData>
  <mergeCells count="1">
    <mergeCell ref="T2:U2"/>
  </mergeCells>
  <hyperlinks>
    <hyperlink ref="T2:U2" location="Indhold!A1" display="Tilbage til oversigt" xr:uid="{50C3CFEC-B5DB-4A24-AAD5-3BA68EF2CB11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BC4A-2BD5-4F6C-8602-827BB009F96B}">
  <dimension ref="A1:AD30"/>
  <sheetViews>
    <sheetView zoomScaleNormal="100" workbookViewId="0">
      <selection activeCell="M2" sqref="M2:N2"/>
    </sheetView>
  </sheetViews>
  <sheetFormatPr defaultColWidth="9.140625" defaultRowHeight="12"/>
  <cols>
    <col min="1" max="1" width="8.85546875" style="80" bestFit="1" customWidth="1"/>
    <col min="2" max="2" width="37.42578125" style="80" bestFit="1" customWidth="1"/>
    <col min="3" max="3" width="10.5703125" style="80" bestFit="1" customWidth="1"/>
    <col min="4" max="4" width="10.7109375" style="80" bestFit="1" customWidth="1"/>
    <col min="5" max="10" width="9.140625" style="80"/>
    <col min="11" max="12" width="9" style="80" customWidth="1"/>
    <col min="13" max="16384" width="9.140625" style="80"/>
  </cols>
  <sheetData>
    <row r="1" spans="1:30">
      <c r="A1" s="79"/>
      <c r="D1" s="81"/>
      <c r="E1" s="81"/>
      <c r="F1" s="81"/>
      <c r="G1" s="81"/>
      <c r="H1" s="81"/>
      <c r="I1" s="81"/>
      <c r="J1" s="81"/>
      <c r="K1" s="81"/>
      <c r="L1" s="81"/>
    </row>
    <row r="2" spans="1:30">
      <c r="A2" s="82" t="s">
        <v>58</v>
      </c>
      <c r="B2" s="83" t="s">
        <v>218</v>
      </c>
      <c r="C2" s="84"/>
      <c r="D2" s="84"/>
      <c r="E2" s="83" t="s">
        <v>93</v>
      </c>
      <c r="F2" s="83" t="s">
        <v>217</v>
      </c>
      <c r="G2" s="83"/>
      <c r="H2" s="83"/>
      <c r="I2" s="83"/>
      <c r="J2" s="83"/>
      <c r="K2" s="83"/>
      <c r="L2" s="83"/>
      <c r="M2" s="207" t="s">
        <v>78</v>
      </c>
      <c r="N2" s="207"/>
    </row>
    <row r="4" spans="1:30">
      <c r="A4" s="87" t="s">
        <v>193</v>
      </c>
      <c r="B4" s="87"/>
      <c r="C4" s="87" t="s">
        <v>43</v>
      </c>
      <c r="D4" s="87" t="s">
        <v>44</v>
      </c>
      <c r="E4" s="87" t="s">
        <v>45</v>
      </c>
      <c r="F4" s="87" t="s">
        <v>46</v>
      </c>
      <c r="G4" s="87" t="s">
        <v>47</v>
      </c>
      <c r="H4" s="87" t="s">
        <v>167</v>
      </c>
      <c r="I4" s="87" t="s">
        <v>168</v>
      </c>
      <c r="J4" s="87" t="s">
        <v>169</v>
      </c>
      <c r="K4" s="87" t="s">
        <v>170</v>
      </c>
      <c r="L4" s="87" t="s">
        <v>171</v>
      </c>
      <c r="M4" s="87" t="s">
        <v>172</v>
      </c>
      <c r="N4" s="87" t="s">
        <v>173</v>
      </c>
      <c r="O4" s="87" t="s">
        <v>174</v>
      </c>
      <c r="P4" s="87" t="s">
        <v>175</v>
      </c>
      <c r="Q4" s="87" t="s">
        <v>176</v>
      </c>
      <c r="R4" s="87" t="s">
        <v>177</v>
      </c>
      <c r="S4" s="87" t="s">
        <v>48</v>
      </c>
      <c r="T4" s="87" t="s">
        <v>178</v>
      </c>
      <c r="U4" s="87" t="s">
        <v>179</v>
      </c>
      <c r="V4" s="87" t="s">
        <v>180</v>
      </c>
      <c r="W4" s="87" t="s">
        <v>181</v>
      </c>
      <c r="X4" s="87" t="s">
        <v>182</v>
      </c>
      <c r="Y4" s="87" t="s">
        <v>183</v>
      </c>
      <c r="Z4" s="87" t="s">
        <v>184</v>
      </c>
      <c r="AA4" s="87" t="s">
        <v>185</v>
      </c>
      <c r="AB4" s="87" t="s">
        <v>186</v>
      </c>
      <c r="AC4" s="87" t="s">
        <v>49</v>
      </c>
      <c r="AD4" s="87"/>
    </row>
    <row r="5" spans="1:30">
      <c r="A5" s="87" t="s">
        <v>187</v>
      </c>
      <c r="B5" s="87" t="s">
        <v>203</v>
      </c>
      <c r="C5" s="87">
        <v>225.20400000000001</v>
      </c>
      <c r="D5" s="87">
        <v>228.15857976201346</v>
      </c>
      <c r="E5" s="87">
        <v>231.69928298983962</v>
      </c>
      <c r="F5" s="87">
        <v>234.44581559999077</v>
      </c>
      <c r="G5" s="87">
        <v>237.51620925751388</v>
      </c>
      <c r="H5" s="87">
        <v>240.51186402231193</v>
      </c>
      <c r="I5" s="87">
        <v>243.41429061048902</v>
      </c>
      <c r="J5" s="87">
        <v>246.22278579597344</v>
      </c>
      <c r="K5" s="87">
        <v>248.79762463860135</v>
      </c>
      <c r="L5" s="87">
        <v>251.17958613077508</v>
      </c>
      <c r="M5" s="87">
        <v>253.349015885792</v>
      </c>
      <c r="N5" s="87">
        <v>255.37312636136852</v>
      </c>
      <c r="O5" s="87">
        <v>257.22702427379045</v>
      </c>
      <c r="P5" s="87">
        <v>259.17509333250297</v>
      </c>
      <c r="Q5" s="87">
        <v>261.06232373789283</v>
      </c>
      <c r="R5" s="87">
        <v>262.87293570796891</v>
      </c>
      <c r="S5" s="87">
        <v>264.60306854872988</v>
      </c>
      <c r="T5" s="87">
        <v>266.27382256188281</v>
      </c>
      <c r="U5" s="87">
        <v>267.9849703116713</v>
      </c>
      <c r="V5" s="87">
        <v>269.67670387062549</v>
      </c>
      <c r="W5" s="87">
        <v>271.36739745922392</v>
      </c>
      <c r="X5" s="87">
        <v>273.14191706021711</v>
      </c>
      <c r="Y5" s="87">
        <v>275.01917393871486</v>
      </c>
      <c r="Z5" s="87">
        <v>276.92901283694613</v>
      </c>
      <c r="AA5" s="87">
        <v>278.92867190367099</v>
      </c>
      <c r="AB5" s="87">
        <v>280.94679828008617</v>
      </c>
      <c r="AC5" s="87">
        <v>282.80479825262387</v>
      </c>
      <c r="AD5" s="87"/>
    </row>
    <row r="6" spans="1:30">
      <c r="A6" s="87" t="s">
        <v>208</v>
      </c>
      <c r="B6" s="87" t="s">
        <v>209</v>
      </c>
      <c r="C6" s="87">
        <v>225.20400000000001</v>
      </c>
      <c r="D6" s="87">
        <v>228.32256610299518</v>
      </c>
      <c r="E6" s="87">
        <v>232.82589414676968</v>
      </c>
      <c r="F6" s="87">
        <v>233.66339005895759</v>
      </c>
      <c r="G6" s="87">
        <v>236.74077149555157</v>
      </c>
      <c r="H6" s="87">
        <v>239.14744805937303</v>
      </c>
      <c r="I6" s="87">
        <v>241.10838453136051</v>
      </c>
      <c r="J6" s="87">
        <v>242.5771940011951</v>
      </c>
      <c r="K6" s="87">
        <v>242.69958579737536</v>
      </c>
      <c r="L6" s="87">
        <v>241.63373823155212</v>
      </c>
      <c r="M6" s="87">
        <v>239.2074670996428</v>
      </c>
      <c r="N6" s="87">
        <v>235.8613044044418</v>
      </c>
      <c r="O6" s="87">
        <v>231.49210090515805</v>
      </c>
      <c r="P6" s="87">
        <v>227.91876597264886</v>
      </c>
      <c r="Q6" s="87">
        <v>224.1081243226885</v>
      </c>
      <c r="R6" s="87">
        <v>220.00669978150242</v>
      </c>
      <c r="S6" s="87">
        <v>215.63016246109433</v>
      </c>
      <c r="T6" s="87">
        <v>211.17290584438251</v>
      </c>
      <c r="U6" s="87">
        <v>207.35093434727986</v>
      </c>
      <c r="V6" s="87">
        <v>203.75455546635376</v>
      </c>
      <c r="W6" s="87">
        <v>200.56307338635773</v>
      </c>
      <c r="X6" s="87">
        <v>198.4071893348096</v>
      </c>
      <c r="Y6" s="87">
        <v>197.48638757576686</v>
      </c>
      <c r="Z6" s="87">
        <v>197.37722485485858</v>
      </c>
      <c r="AA6" s="87">
        <v>198.64975845848679</v>
      </c>
      <c r="AB6" s="87">
        <v>200.94289113544744</v>
      </c>
      <c r="AC6" s="87">
        <v>202.88960685544509</v>
      </c>
      <c r="AD6" s="87"/>
    </row>
    <row r="28" spans="1:30">
      <c r="A28" s="87" t="s">
        <v>194</v>
      </c>
      <c r="B28" s="87"/>
      <c r="C28" s="87" t="s">
        <v>43</v>
      </c>
      <c r="D28" s="87" t="s">
        <v>44</v>
      </c>
      <c r="E28" s="87" t="s">
        <v>45</v>
      </c>
      <c r="F28" s="87" t="s">
        <v>46</v>
      </c>
      <c r="G28" s="87" t="s">
        <v>47</v>
      </c>
      <c r="H28" s="87" t="s">
        <v>167</v>
      </c>
      <c r="I28" s="87" t="s">
        <v>168</v>
      </c>
      <c r="J28" s="87" t="s">
        <v>169</v>
      </c>
      <c r="K28" s="87" t="s">
        <v>170</v>
      </c>
      <c r="L28" s="87" t="s">
        <v>171</v>
      </c>
      <c r="M28" s="87" t="s">
        <v>172</v>
      </c>
      <c r="N28" s="87" t="s">
        <v>173</v>
      </c>
      <c r="O28" s="87" t="s">
        <v>174</v>
      </c>
      <c r="P28" s="87" t="s">
        <v>175</v>
      </c>
      <c r="Q28" s="87" t="s">
        <v>176</v>
      </c>
      <c r="R28" s="87" t="s">
        <v>177</v>
      </c>
      <c r="S28" s="87" t="s">
        <v>48</v>
      </c>
      <c r="T28" s="87" t="s">
        <v>178</v>
      </c>
      <c r="U28" s="87" t="s">
        <v>179</v>
      </c>
      <c r="V28" s="87" t="s">
        <v>180</v>
      </c>
      <c r="W28" s="87" t="s">
        <v>181</v>
      </c>
      <c r="X28" s="87" t="s">
        <v>182</v>
      </c>
      <c r="Y28" s="87" t="s">
        <v>183</v>
      </c>
      <c r="Z28" s="87" t="s">
        <v>184</v>
      </c>
      <c r="AA28" s="87" t="s">
        <v>185</v>
      </c>
      <c r="AB28" s="87" t="s">
        <v>186</v>
      </c>
      <c r="AC28" s="87" t="s">
        <v>49</v>
      </c>
      <c r="AD28" s="87"/>
    </row>
    <row r="29" spans="1:30">
      <c r="A29" s="87" t="s">
        <v>209</v>
      </c>
      <c r="B29" s="87" t="s">
        <v>214</v>
      </c>
      <c r="C29" s="87">
        <v>100</v>
      </c>
      <c r="D29" s="87">
        <v>101.4272531401754</v>
      </c>
      <c r="E29" s="87">
        <v>103.59637009803227</v>
      </c>
      <c r="F29" s="87">
        <v>103.69202846249885</v>
      </c>
      <c r="G29" s="87">
        <v>105.07535398470429</v>
      </c>
      <c r="H29" s="87">
        <v>106.07067280040594</v>
      </c>
      <c r="I29" s="87">
        <v>106.81434125513422</v>
      </c>
      <c r="J29" s="87">
        <v>107.2795774896794</v>
      </c>
      <c r="K29" s="87">
        <v>106.98834507399546</v>
      </c>
      <c r="L29" s="87">
        <v>106.03405430086134</v>
      </c>
      <c r="M29" s="87">
        <v>104.32496236576804</v>
      </c>
      <c r="N29" s="87">
        <v>102.10485535105293</v>
      </c>
      <c r="O29" s="87">
        <v>99.315064972420345</v>
      </c>
      <c r="P29" s="87">
        <v>96.943056049737152</v>
      </c>
      <c r="Q29" s="87">
        <v>94.42238701426659</v>
      </c>
      <c r="R29" s="87">
        <v>91.721791864279069</v>
      </c>
      <c r="S29" s="87">
        <v>88.847564834730591</v>
      </c>
      <c r="T29" s="87">
        <v>85.90301587143189</v>
      </c>
      <c r="U29" s="87">
        <v>83.274058100350828</v>
      </c>
      <c r="V29" s="87">
        <v>80.739497327543546</v>
      </c>
      <c r="W29" s="87">
        <v>78.396325049359476</v>
      </c>
      <c r="X29" s="87">
        <v>76.585974844947785</v>
      </c>
      <c r="Y29" s="87">
        <v>75.419115676764235</v>
      </c>
      <c r="Z29" s="87">
        <v>74.670811913622956</v>
      </c>
      <c r="AA29" s="87">
        <v>74.650677607931698</v>
      </c>
      <c r="AB29" s="87">
        <v>75.167369651573821</v>
      </c>
      <c r="AC29" s="87">
        <v>75.488404309365819</v>
      </c>
      <c r="AD29" s="87"/>
    </row>
    <row r="30" spans="1:30">
      <c r="A30" s="87" t="s">
        <v>209</v>
      </c>
      <c r="B30" s="87" t="s">
        <v>215</v>
      </c>
      <c r="C30" s="87">
        <v>100</v>
      </c>
      <c r="D30" s="87">
        <v>101.10119702018099</v>
      </c>
      <c r="E30" s="87">
        <v>101.96966864974219</v>
      </c>
      <c r="F30" s="87">
        <v>104.1855321702506</v>
      </c>
      <c r="G30" s="87">
        <v>105.43960446871124</v>
      </c>
      <c r="H30" s="87">
        <v>106.99790366793091</v>
      </c>
      <c r="I30" s="87">
        <v>108.71691222927078</v>
      </c>
      <c r="J30" s="87">
        <v>110.61731550473397</v>
      </c>
      <c r="K30" s="87">
        <v>112.97863003477289</v>
      </c>
      <c r="L30" s="87">
        <v>115.71640210838727</v>
      </c>
      <c r="M30" s="87">
        <v>118.85621745502459</v>
      </c>
      <c r="N30" s="87">
        <v>122.27211509844938</v>
      </c>
      <c r="O30" s="87">
        <v>126.00417939124434</v>
      </c>
      <c r="P30" s="87">
        <v>129.65984759920738</v>
      </c>
      <c r="Q30" s="87">
        <v>133.49910384053999</v>
      </c>
      <c r="R30" s="87">
        <v>137.54840562597849</v>
      </c>
      <c r="S30" s="87">
        <v>141.81914344165014</v>
      </c>
      <c r="T30" s="87">
        <v>146.28420947546363</v>
      </c>
      <c r="U30" s="87">
        <v>150.8077476948105</v>
      </c>
      <c r="V30" s="87">
        <v>155.47001411187387</v>
      </c>
      <c r="W30" s="87">
        <v>160.23465166924709</v>
      </c>
      <c r="X30" s="87">
        <v>164.97199452233303</v>
      </c>
      <c r="Y30" s="87">
        <v>169.62315960330082</v>
      </c>
      <c r="Z30" s="87">
        <v>174.24651263276891</v>
      </c>
      <c r="AA30" s="87">
        <v>178.71811044676701</v>
      </c>
      <c r="AB30" s="87">
        <v>183.08456133801303</v>
      </c>
      <c r="AC30" s="87">
        <v>187.57645611131568</v>
      </c>
      <c r="AD30" s="87"/>
    </row>
  </sheetData>
  <mergeCells count="1">
    <mergeCell ref="M2:N2"/>
  </mergeCells>
  <hyperlinks>
    <hyperlink ref="M2:N2" location="Indhold!A1" display="Tilbage til oversigt" xr:uid="{09988DC6-2555-4FD1-AD2A-B522B08A0B6A}"/>
    <hyperlink ref="F2" r:id="rId1" display="http://www.statistikbanken.dk/" xr:uid="{BAF13715-27EF-461D-AF66-A42FD297CE1F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3DB9-0DF8-4770-B605-788776C86C02}">
  <dimension ref="A2:N33"/>
  <sheetViews>
    <sheetView topLeftCell="A4" workbookViewId="0">
      <selection activeCell="D12" sqref="D12"/>
    </sheetView>
  </sheetViews>
  <sheetFormatPr defaultRowHeight="15"/>
  <cols>
    <col min="1" max="1" width="42.7109375" bestFit="1" customWidth="1"/>
    <col min="8" max="8" width="29.140625" customWidth="1"/>
  </cols>
  <sheetData>
    <row r="2" spans="1:14">
      <c r="A2" s="30" t="s">
        <v>88</v>
      </c>
      <c r="B2" s="30" t="s">
        <v>454</v>
      </c>
      <c r="C2" s="34"/>
      <c r="D2" s="34"/>
      <c r="E2" s="34"/>
      <c r="F2" s="31"/>
      <c r="G2" s="31" t="s">
        <v>93</v>
      </c>
      <c r="H2" s="54" t="s">
        <v>455</v>
      </c>
      <c r="I2" s="31"/>
      <c r="J2" s="31"/>
      <c r="K2" s="31"/>
      <c r="L2" s="31"/>
      <c r="M2" s="204" t="s">
        <v>78</v>
      </c>
      <c r="N2" s="204"/>
    </row>
    <row r="3" spans="1:14">
      <c r="A3" t="s">
        <v>57</v>
      </c>
      <c r="B3" s="47" t="s">
        <v>87</v>
      </c>
    </row>
    <row r="5" spans="1:14">
      <c r="A5" s="71" t="s">
        <v>456</v>
      </c>
      <c r="B5" s="71"/>
      <c r="C5" s="71"/>
      <c r="D5" s="47"/>
    </row>
    <row r="6" spans="1:14">
      <c r="A6" s="142" t="s">
        <v>457</v>
      </c>
      <c r="B6" s="71"/>
      <c r="C6" s="71"/>
      <c r="D6" s="48"/>
    </row>
    <row r="7" spans="1:14">
      <c r="A7" s="71"/>
      <c r="B7" s="71"/>
      <c r="C7" s="71"/>
      <c r="D7" s="48"/>
    </row>
    <row r="8" spans="1:14">
      <c r="A8" s="142" t="s">
        <v>458</v>
      </c>
      <c r="B8" s="71"/>
      <c r="C8" s="143" t="s">
        <v>459</v>
      </c>
      <c r="D8" s="48"/>
    </row>
    <row r="9" spans="1:14">
      <c r="A9" s="71" t="s">
        <v>460</v>
      </c>
      <c r="B9" s="144">
        <v>10</v>
      </c>
      <c r="C9" s="144">
        <v>2018</v>
      </c>
      <c r="D9" s="48"/>
    </row>
    <row r="10" spans="1:14">
      <c r="A10" s="71" t="s">
        <v>461</v>
      </c>
      <c r="B10" s="144">
        <v>3</v>
      </c>
      <c r="C10" s="144">
        <v>2019</v>
      </c>
      <c r="D10" s="48"/>
    </row>
    <row r="11" spans="1:14">
      <c r="A11" s="71" t="s">
        <v>462</v>
      </c>
      <c r="B11" s="144">
        <v>7</v>
      </c>
      <c r="C11" s="144">
        <v>2019</v>
      </c>
      <c r="D11" s="48"/>
    </row>
    <row r="12" spans="1:14">
      <c r="A12" s="71" t="s">
        <v>463</v>
      </c>
      <c r="B12" s="144">
        <v>14</v>
      </c>
      <c r="C12" s="144">
        <v>2019</v>
      </c>
      <c r="D12" s="48"/>
    </row>
    <row r="13" spans="1:14">
      <c r="A13" s="71" t="s">
        <v>464</v>
      </c>
      <c r="B13" s="144">
        <v>6</v>
      </c>
      <c r="C13" s="144">
        <v>2018</v>
      </c>
      <c r="D13" s="48"/>
    </row>
    <row r="14" spans="1:14">
      <c r="A14" s="71" t="s">
        <v>465</v>
      </c>
      <c r="B14" s="144">
        <v>12</v>
      </c>
      <c r="C14" s="144">
        <v>2018</v>
      </c>
      <c r="D14" s="48"/>
    </row>
    <row r="15" spans="1:14">
      <c r="A15" s="71" t="s">
        <v>466</v>
      </c>
      <c r="B15" s="144">
        <v>1</v>
      </c>
      <c r="C15" s="144">
        <v>2018</v>
      </c>
      <c r="D15" s="48"/>
    </row>
    <row r="16" spans="1:14">
      <c r="A16" s="71" t="s">
        <v>467</v>
      </c>
      <c r="B16" s="144">
        <v>11</v>
      </c>
      <c r="C16" s="144">
        <v>2018</v>
      </c>
      <c r="D16" s="48"/>
    </row>
    <row r="17" spans="1:4">
      <c r="A17" s="46"/>
      <c r="B17" s="48"/>
      <c r="C17" s="48"/>
      <c r="D17" s="48"/>
    </row>
    <row r="18" spans="1:4">
      <c r="A18" s="46"/>
      <c r="B18" s="48"/>
      <c r="C18" s="48"/>
      <c r="D18" s="48"/>
    </row>
    <row r="19" spans="1:4">
      <c r="A19" s="46"/>
      <c r="B19" s="48"/>
      <c r="C19" s="48"/>
      <c r="D19" s="48"/>
    </row>
    <row r="20" spans="1:4">
      <c r="A20" s="46"/>
      <c r="B20" s="48"/>
      <c r="C20" s="48"/>
      <c r="D20" s="48"/>
    </row>
    <row r="21" spans="1:4">
      <c r="A21" s="46"/>
      <c r="B21" s="48"/>
      <c r="C21" s="48"/>
      <c r="D21" s="48"/>
    </row>
    <row r="24" spans="1:4">
      <c r="B24" s="47"/>
    </row>
    <row r="25" spans="1:4">
      <c r="A25" s="29"/>
      <c r="B25" s="29"/>
    </row>
    <row r="26" spans="1:4">
      <c r="A26" s="29"/>
      <c r="B26" s="49"/>
    </row>
    <row r="27" spans="1:4">
      <c r="A27" s="29"/>
      <c r="B27" s="49"/>
    </row>
    <row r="28" spans="1:4">
      <c r="A28" s="29"/>
      <c r="B28" s="49"/>
    </row>
    <row r="29" spans="1:4">
      <c r="A29" s="29"/>
      <c r="B29" s="49"/>
    </row>
    <row r="30" spans="1:4">
      <c r="A30" s="29"/>
      <c r="B30" s="49"/>
    </row>
    <row r="31" spans="1:4">
      <c r="A31" s="29"/>
      <c r="B31" s="49"/>
    </row>
    <row r="32" spans="1:4">
      <c r="A32" s="29"/>
      <c r="B32" s="49"/>
    </row>
    <row r="33" spans="1:2">
      <c r="A33" s="29"/>
      <c r="B33" s="49"/>
    </row>
  </sheetData>
  <mergeCells count="1">
    <mergeCell ref="M2:N2"/>
  </mergeCells>
  <hyperlinks>
    <hyperlink ref="M2:N2" location="Indhold!A1" display="Tilbage til oversigt" xr:uid="{67E93435-DE23-4AD7-BB06-1CC84FE3A109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138B-EEF7-4448-9091-463E51413BF0}">
  <dimension ref="A2:R13"/>
  <sheetViews>
    <sheetView topLeftCell="A4" workbookViewId="0">
      <selection activeCell="C15" sqref="C15"/>
    </sheetView>
  </sheetViews>
  <sheetFormatPr defaultRowHeight="15"/>
  <cols>
    <col min="1" max="1" width="38.42578125" bestFit="1" customWidth="1"/>
  </cols>
  <sheetData>
    <row r="2" spans="1:18">
      <c r="A2" s="30" t="s">
        <v>92</v>
      </c>
      <c r="B2" s="30" t="s">
        <v>473</v>
      </c>
      <c r="C2" s="34"/>
      <c r="D2" s="34"/>
      <c r="E2" s="34"/>
      <c r="F2" s="34"/>
      <c r="G2" s="31" t="s">
        <v>95</v>
      </c>
      <c r="H2" s="31" t="s">
        <v>474</v>
      </c>
      <c r="I2" s="34"/>
      <c r="J2" s="34"/>
      <c r="K2" s="34"/>
      <c r="L2" s="34"/>
      <c r="M2" s="34"/>
      <c r="N2" s="34"/>
      <c r="O2" s="34"/>
      <c r="P2" s="34"/>
      <c r="Q2" s="204" t="s">
        <v>78</v>
      </c>
      <c r="R2" s="204"/>
    </row>
    <row r="5" spans="1:18">
      <c r="A5" s="29"/>
      <c r="B5" s="29"/>
      <c r="C5" s="29"/>
    </row>
    <row r="6" spans="1:18">
      <c r="A6" s="71" t="s">
        <v>460</v>
      </c>
      <c r="B6" s="71">
        <v>120</v>
      </c>
      <c r="C6" s="71">
        <v>10</v>
      </c>
    </row>
    <row r="7" spans="1:18">
      <c r="A7" s="71" t="s">
        <v>468</v>
      </c>
      <c r="B7" s="71">
        <v>120</v>
      </c>
      <c r="C7" s="71">
        <v>56</v>
      </c>
    </row>
    <row r="8" spans="1:18">
      <c r="A8" s="71" t="s">
        <v>469</v>
      </c>
      <c r="B8" s="71">
        <v>120</v>
      </c>
      <c r="C8" s="71">
        <v>113</v>
      </c>
    </row>
    <row r="9" spans="1:18">
      <c r="A9" s="71" t="s">
        <v>470</v>
      </c>
      <c r="B9" s="71">
        <v>120</v>
      </c>
      <c r="C9" s="71">
        <v>42</v>
      </c>
    </row>
    <row r="10" spans="1:18">
      <c r="A10" s="71" t="s">
        <v>471</v>
      </c>
      <c r="B10" s="71">
        <v>120</v>
      </c>
      <c r="C10" s="71">
        <v>94</v>
      </c>
    </row>
    <row r="11" spans="1:18">
      <c r="A11" s="71" t="s">
        <v>472</v>
      </c>
      <c r="B11" s="71">
        <v>120</v>
      </c>
      <c r="C11" s="71">
        <v>55</v>
      </c>
    </row>
    <row r="12" spans="1:18">
      <c r="A12" s="28"/>
      <c r="B12" s="50"/>
      <c r="C12" s="50"/>
    </row>
    <row r="13" spans="1:18">
      <c r="A13" s="28"/>
      <c r="B13" s="50"/>
      <c r="C13" s="50"/>
    </row>
  </sheetData>
  <mergeCells count="1">
    <mergeCell ref="Q2:R2"/>
  </mergeCells>
  <hyperlinks>
    <hyperlink ref="Q2:R2" location="Indhold!A1" display="Tilbage til oversigt" xr:uid="{831CB38B-66CE-4CC9-B7B3-DC34EE1E25FB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A276-F752-4A21-99A1-2FA9C588ABBE}">
  <dimension ref="A2:S28"/>
  <sheetViews>
    <sheetView workbookViewId="0">
      <selection activeCell="D4" sqref="D4"/>
    </sheetView>
  </sheetViews>
  <sheetFormatPr defaultRowHeight="15"/>
  <sheetData>
    <row r="2" spans="1:19">
      <c r="A2" s="30" t="s">
        <v>91</v>
      </c>
      <c r="B2" s="30" t="s">
        <v>480</v>
      </c>
      <c r="C2" s="34"/>
      <c r="D2" s="34"/>
      <c r="E2" s="31"/>
      <c r="F2" s="31"/>
      <c r="G2" s="31" t="s">
        <v>93</v>
      </c>
      <c r="H2" s="52" t="s">
        <v>481</v>
      </c>
      <c r="I2" s="31"/>
      <c r="J2" s="31"/>
      <c r="K2" s="31"/>
      <c r="L2" s="31"/>
      <c r="M2" s="31"/>
      <c r="N2" s="31"/>
      <c r="O2" s="31"/>
      <c r="P2" s="31"/>
      <c r="Q2" s="31"/>
      <c r="R2" s="204" t="s">
        <v>78</v>
      </c>
      <c r="S2" s="204"/>
    </row>
    <row r="4" spans="1:19">
      <c r="A4" s="71"/>
      <c r="B4" s="71" t="s">
        <v>475</v>
      </c>
      <c r="C4" s="71" t="s">
        <v>476</v>
      </c>
      <c r="D4" s="71" t="s">
        <v>477</v>
      </c>
    </row>
    <row r="5" spans="1:19">
      <c r="A5" s="71" t="s">
        <v>478</v>
      </c>
      <c r="B5" s="8">
        <v>2.0586884201453572</v>
      </c>
      <c r="C5" s="8">
        <v>2.9216010875437184</v>
      </c>
      <c r="D5" s="8">
        <v>2.2790794557622305</v>
      </c>
    </row>
    <row r="6" spans="1:19">
      <c r="A6" s="71" t="s">
        <v>479</v>
      </c>
      <c r="B6" s="8">
        <v>0.75108189740997211</v>
      </c>
      <c r="C6" s="8">
        <v>0.47589353025566516</v>
      </c>
      <c r="D6" s="8">
        <v>1.3241567099396794</v>
      </c>
    </row>
    <row r="7" spans="1:19">
      <c r="A7" s="29"/>
      <c r="B7" s="28"/>
      <c r="C7" s="28"/>
      <c r="D7" s="29"/>
      <c r="E7" s="29"/>
    </row>
    <row r="8" spans="1:19">
      <c r="A8" s="29"/>
      <c r="B8" s="49"/>
      <c r="C8" s="49"/>
      <c r="D8" s="29"/>
      <c r="E8" s="29"/>
    </row>
    <row r="9" spans="1:19">
      <c r="A9" s="29"/>
      <c r="B9" s="49"/>
      <c r="C9" s="49"/>
      <c r="D9" s="29"/>
      <c r="E9" s="29"/>
    </row>
    <row r="10" spans="1:19">
      <c r="A10" s="29"/>
      <c r="B10" s="49"/>
      <c r="C10" s="49"/>
      <c r="D10" s="29"/>
      <c r="E10" s="29"/>
    </row>
    <row r="11" spans="1:19">
      <c r="A11" s="29"/>
      <c r="B11" s="49"/>
      <c r="C11" s="49"/>
      <c r="D11" s="29"/>
      <c r="E11" s="29"/>
    </row>
    <row r="12" spans="1:19">
      <c r="A12" s="29"/>
      <c r="B12" s="49"/>
      <c r="C12" s="49"/>
      <c r="D12" s="29"/>
      <c r="E12" s="29"/>
    </row>
    <row r="13" spans="1:19">
      <c r="A13" s="29"/>
      <c r="B13" s="49"/>
      <c r="C13" s="49"/>
      <c r="D13" s="29"/>
      <c r="E13" s="29"/>
    </row>
    <row r="14" spans="1:19">
      <c r="A14" s="29"/>
      <c r="B14" s="49"/>
      <c r="C14" s="49"/>
      <c r="D14" s="29"/>
      <c r="E14" s="29"/>
    </row>
    <row r="15" spans="1:19">
      <c r="A15" s="29"/>
      <c r="B15" s="49"/>
      <c r="C15" s="49"/>
      <c r="D15" s="29"/>
      <c r="E15" s="29"/>
    </row>
    <row r="16" spans="1:19">
      <c r="A16" s="29"/>
      <c r="B16" s="49"/>
      <c r="C16" s="49"/>
      <c r="D16" s="29"/>
      <c r="E16" s="29"/>
    </row>
    <row r="17" spans="1:5">
      <c r="A17" s="29"/>
      <c r="B17" s="49"/>
      <c r="C17" s="49"/>
      <c r="D17" s="29"/>
      <c r="E17" s="29"/>
    </row>
    <row r="18" spans="1:5">
      <c r="A18" s="29"/>
      <c r="B18" s="49"/>
      <c r="C18" s="49"/>
      <c r="D18" s="29"/>
      <c r="E18" s="29"/>
    </row>
    <row r="19" spans="1:5">
      <c r="A19" s="29"/>
      <c r="B19" s="49"/>
      <c r="C19" s="49"/>
      <c r="D19" s="29"/>
      <c r="E19" s="29"/>
    </row>
    <row r="20" spans="1:5">
      <c r="A20" s="29"/>
      <c r="B20" s="49"/>
      <c r="C20" s="49"/>
      <c r="D20" s="29"/>
      <c r="E20" s="29"/>
    </row>
    <row r="21" spans="1:5">
      <c r="A21" s="29"/>
      <c r="B21" s="49"/>
      <c r="C21" s="49"/>
      <c r="D21" s="29"/>
      <c r="E21" s="29"/>
    </row>
    <row r="22" spans="1:5">
      <c r="A22" s="29"/>
      <c r="B22" s="49"/>
      <c r="C22" s="49"/>
      <c r="D22" s="29"/>
      <c r="E22" s="29"/>
    </row>
    <row r="23" spans="1:5">
      <c r="A23" s="29"/>
      <c r="B23" s="49"/>
      <c r="C23" s="49"/>
      <c r="D23" s="29"/>
      <c r="E23" s="29"/>
    </row>
    <row r="24" spans="1:5">
      <c r="A24" s="29"/>
      <c r="B24" s="49"/>
      <c r="C24" s="49"/>
      <c r="D24" s="29"/>
      <c r="E24" s="29"/>
    </row>
    <row r="25" spans="1:5">
      <c r="A25" s="29"/>
      <c r="B25" s="49"/>
      <c r="C25" s="49"/>
      <c r="D25" s="29"/>
      <c r="E25" s="29"/>
    </row>
    <row r="26" spans="1:5">
      <c r="A26" s="29"/>
      <c r="B26" s="49"/>
      <c r="C26" s="49"/>
      <c r="D26" s="29"/>
      <c r="E26" s="29"/>
    </row>
    <row r="27" spans="1:5">
      <c r="A27" s="29"/>
      <c r="B27" s="49"/>
      <c r="C27" s="49"/>
      <c r="D27" s="29"/>
      <c r="E27" s="29"/>
    </row>
    <row r="28" spans="1:5">
      <c r="A28" s="29"/>
      <c r="B28" s="49"/>
      <c r="C28" s="49"/>
      <c r="D28" s="29"/>
      <c r="E28" s="29"/>
    </row>
  </sheetData>
  <mergeCells count="1">
    <mergeCell ref="R2:S2"/>
  </mergeCells>
  <hyperlinks>
    <hyperlink ref="R2:S2" location="Indhold!A1" display="Tilbage til oversigt" xr:uid="{C0E2D8ED-AE7E-4B5F-8619-DADB74A7978C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5DB5-CDFC-4063-94DC-33555EE8E593}">
  <dimension ref="A2:S28"/>
  <sheetViews>
    <sheetView workbookViewId="0">
      <selection activeCell="B12" sqref="B12"/>
    </sheetView>
  </sheetViews>
  <sheetFormatPr defaultRowHeight="15"/>
  <cols>
    <col min="1" max="1" width="24.42578125" bestFit="1" customWidth="1"/>
    <col min="2" max="2" width="26" customWidth="1"/>
    <col min="3" max="3" width="27.42578125" customWidth="1"/>
  </cols>
  <sheetData>
    <row r="2" spans="1:19">
      <c r="A2" s="30" t="s">
        <v>89</v>
      </c>
      <c r="B2" s="30" t="s">
        <v>488</v>
      </c>
      <c r="C2" s="34"/>
      <c r="D2" s="34"/>
      <c r="E2" s="34"/>
      <c r="F2" s="34"/>
      <c r="G2" s="30" t="s">
        <v>93</v>
      </c>
      <c r="H2" s="31" t="s">
        <v>489</v>
      </c>
      <c r="I2" s="34"/>
      <c r="J2" s="34"/>
      <c r="K2" s="34"/>
      <c r="L2" s="34"/>
      <c r="M2" s="34"/>
      <c r="N2" s="34"/>
      <c r="O2" s="34"/>
      <c r="P2" s="34"/>
      <c r="Q2" s="34"/>
      <c r="R2" s="204" t="s">
        <v>78</v>
      </c>
      <c r="S2" s="204"/>
    </row>
    <row r="4" spans="1:19">
      <c r="A4" s="138" t="s">
        <v>482</v>
      </c>
      <c r="B4" s="71"/>
    </row>
    <row r="5" spans="1:19">
      <c r="A5" s="138" t="s">
        <v>483</v>
      </c>
      <c r="B5" s="8">
        <v>-0.28372440212369837</v>
      </c>
    </row>
    <row r="6" spans="1:19">
      <c r="A6" s="138" t="s">
        <v>484</v>
      </c>
      <c r="B6" s="8">
        <v>3.4520610195416439</v>
      </c>
    </row>
    <row r="7" spans="1:19">
      <c r="A7" s="138" t="s">
        <v>485</v>
      </c>
      <c r="B7" s="8">
        <v>4.0709361701441935</v>
      </c>
      <c r="C7" s="51"/>
    </row>
    <row r="8" spans="1:19">
      <c r="A8" s="138" t="s">
        <v>486</v>
      </c>
      <c r="B8" s="8">
        <v>1.0794962119365927</v>
      </c>
      <c r="C8" s="51"/>
    </row>
    <row r="9" spans="1:19">
      <c r="A9" s="138" t="s">
        <v>487</v>
      </c>
      <c r="B9" s="8">
        <v>2.4972179498610134</v>
      </c>
      <c r="C9" s="51"/>
    </row>
    <row r="10" spans="1:19">
      <c r="B10" s="51"/>
      <c r="C10" s="51"/>
    </row>
    <row r="11" spans="1:19">
      <c r="B11" s="51"/>
      <c r="C11" s="51"/>
    </row>
    <row r="21" spans="1:3">
      <c r="A21" s="7" t="s">
        <v>90</v>
      </c>
    </row>
    <row r="23" spans="1:3">
      <c r="B23" t="s">
        <v>85</v>
      </c>
      <c r="C23" t="s">
        <v>86</v>
      </c>
    </row>
    <row r="24" spans="1:3">
      <c r="A24" t="s">
        <v>51</v>
      </c>
      <c r="B24" s="51">
        <v>2.6760569017660454</v>
      </c>
      <c r="C24" s="51">
        <v>4.9627576671769411</v>
      </c>
    </row>
    <row r="25" spans="1:3">
      <c r="A25" t="s">
        <v>52</v>
      </c>
      <c r="B25" s="51">
        <v>7.5557539689692925</v>
      </c>
      <c r="C25" s="51">
        <v>10.77251634584433</v>
      </c>
    </row>
    <row r="26" spans="1:3">
      <c r="A26" t="s">
        <v>50</v>
      </c>
      <c r="B26" s="51">
        <v>2.7616906299536197</v>
      </c>
      <c r="C26" s="51">
        <v>4.3315363072705413</v>
      </c>
    </row>
    <row r="27" spans="1:3">
      <c r="A27" t="s">
        <v>53</v>
      </c>
      <c r="B27" s="51">
        <v>3.0513418590937409</v>
      </c>
      <c r="C27" s="51">
        <v>3.5534885010178012</v>
      </c>
    </row>
    <row r="28" spans="1:3">
      <c r="A28" t="s">
        <v>84</v>
      </c>
      <c r="B28" s="51">
        <v>6.4932289295901526</v>
      </c>
      <c r="C28" s="51">
        <v>7.9554238702897475</v>
      </c>
    </row>
  </sheetData>
  <mergeCells count="1">
    <mergeCell ref="R2:S2"/>
  </mergeCells>
  <hyperlinks>
    <hyperlink ref="R2:S2" location="Indhold!A1" display="Tilbage til oversigt" xr:uid="{D4B2A615-96E6-4FEE-87A4-D0387C31A01F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B701-DA5A-41CB-9909-91F2322E7044}">
  <dimension ref="A2:X35"/>
  <sheetViews>
    <sheetView topLeftCell="A16" zoomScale="85" zoomScaleNormal="85" workbookViewId="0">
      <selection activeCell="B3" sqref="B3"/>
    </sheetView>
  </sheetViews>
  <sheetFormatPr defaultColWidth="8.7109375" defaultRowHeight="15"/>
  <cols>
    <col min="1" max="1" width="12.5703125" style="15" customWidth="1"/>
    <col min="2" max="2" width="19.140625" style="15" bestFit="1" customWidth="1"/>
    <col min="3" max="3" width="31.85546875" style="15" bestFit="1" customWidth="1"/>
    <col min="4" max="4" width="25.28515625" style="15" bestFit="1" customWidth="1"/>
    <col min="5" max="5" width="37.140625" style="15" bestFit="1" customWidth="1"/>
    <col min="6" max="6" width="19.140625" style="15" bestFit="1" customWidth="1"/>
    <col min="7" max="7" width="17.7109375" style="15" bestFit="1" customWidth="1"/>
    <col min="8" max="8" width="14.140625" style="15" bestFit="1" customWidth="1"/>
    <col min="9" max="16384" width="8.7109375" style="15"/>
  </cols>
  <sheetData>
    <row r="2" spans="1:24">
      <c r="A2" s="39" t="s">
        <v>96</v>
      </c>
      <c r="B2" s="39" t="s">
        <v>490</v>
      </c>
      <c r="C2" s="39"/>
      <c r="D2" s="39"/>
      <c r="E2" s="39" t="s">
        <v>93</v>
      </c>
      <c r="F2" s="39" t="s">
        <v>497</v>
      </c>
      <c r="G2" s="39"/>
      <c r="H2" s="39"/>
      <c r="I2" s="39"/>
      <c r="J2" s="39"/>
      <c r="K2" s="39"/>
      <c r="L2" s="204" t="s">
        <v>78</v>
      </c>
      <c r="M2" s="204"/>
    </row>
    <row r="3" spans="1:24">
      <c r="A3" s="16" t="s">
        <v>57</v>
      </c>
    </row>
    <row r="4" spans="1:24">
      <c r="A4" s="138" t="s">
        <v>235</v>
      </c>
      <c r="B4" s="71" t="s">
        <v>251</v>
      </c>
      <c r="C4" s="71" t="s">
        <v>415</v>
      </c>
      <c r="D4" s="71" t="s">
        <v>258</v>
      </c>
      <c r="E4" s="71" t="s">
        <v>259</v>
      </c>
      <c r="F4" s="71" t="s">
        <v>254</v>
      </c>
      <c r="G4" s="71" t="s">
        <v>252</v>
      </c>
      <c r="H4" s="71" t="s">
        <v>52</v>
      </c>
      <c r="I4" s="71" t="s">
        <v>491</v>
      </c>
      <c r="J4" s="71" t="s">
        <v>256</v>
      </c>
      <c r="K4" s="71" t="s">
        <v>51</v>
      </c>
      <c r="L4" s="71" t="s">
        <v>428</v>
      </c>
      <c r="M4" s="71" t="s">
        <v>50</v>
      </c>
      <c r="N4" s="71" t="s">
        <v>249</v>
      </c>
      <c r="O4" s="71" t="s">
        <v>430</v>
      </c>
      <c r="P4" s="71" t="s">
        <v>270</v>
      </c>
      <c r="Q4" s="71" t="s">
        <v>266</v>
      </c>
      <c r="R4" s="71" t="s">
        <v>253</v>
      </c>
      <c r="S4" s="71" t="s">
        <v>492</v>
      </c>
      <c r="T4" s="71" t="s">
        <v>269</v>
      </c>
      <c r="U4" s="71" t="s">
        <v>493</v>
      </c>
      <c r="V4" s="71" t="s">
        <v>494</v>
      </c>
      <c r="W4" s="71" t="s">
        <v>255</v>
      </c>
      <c r="X4" s="71" t="s">
        <v>247</v>
      </c>
    </row>
    <row r="5" spans="1:24">
      <c r="A5" s="71">
        <v>2017</v>
      </c>
      <c r="B5" s="71">
        <v>85</v>
      </c>
      <c r="C5" s="71">
        <v>108</v>
      </c>
      <c r="D5" s="71">
        <v>124</v>
      </c>
      <c r="E5" s="71">
        <v>140</v>
      </c>
      <c r="F5" s="71">
        <v>141</v>
      </c>
      <c r="G5" s="71">
        <v>157</v>
      </c>
      <c r="H5" s="71">
        <v>159</v>
      </c>
      <c r="I5" s="71">
        <v>167</v>
      </c>
      <c r="J5" s="71">
        <v>171</v>
      </c>
      <c r="K5" s="71">
        <v>172</v>
      </c>
      <c r="L5" s="71">
        <v>181</v>
      </c>
      <c r="M5" s="71">
        <v>204</v>
      </c>
      <c r="N5" s="71">
        <v>232</v>
      </c>
      <c r="O5" s="71">
        <v>250</v>
      </c>
      <c r="P5" s="71">
        <v>258</v>
      </c>
      <c r="Q5" s="71">
        <v>292</v>
      </c>
      <c r="R5" s="71">
        <v>329</v>
      </c>
      <c r="S5" s="71">
        <v>330</v>
      </c>
      <c r="T5" s="71">
        <v>341</v>
      </c>
      <c r="U5" s="71">
        <v>387</v>
      </c>
      <c r="V5" s="71">
        <v>435</v>
      </c>
      <c r="W5" s="71">
        <v>479</v>
      </c>
      <c r="X5" s="71">
        <v>548</v>
      </c>
    </row>
    <row r="26" spans="1:6">
      <c r="A26" s="16" t="s">
        <v>495</v>
      </c>
    </row>
    <row r="27" spans="1:6">
      <c r="B27" s="71" t="s">
        <v>258</v>
      </c>
      <c r="C27" s="71" t="s">
        <v>52</v>
      </c>
      <c r="D27" s="71" t="s">
        <v>51</v>
      </c>
      <c r="E27" s="71" t="s">
        <v>50</v>
      </c>
      <c r="F27" s="71" t="s">
        <v>496</v>
      </c>
    </row>
    <row r="28" spans="1:6">
      <c r="A28" s="71">
        <v>2010</v>
      </c>
      <c r="B28" s="145"/>
      <c r="C28" s="145">
        <v>187</v>
      </c>
      <c r="D28" s="145">
        <v>182</v>
      </c>
      <c r="E28" s="145">
        <v>184</v>
      </c>
      <c r="F28" s="145">
        <v>287.57142857142856</v>
      </c>
    </row>
    <row r="29" spans="1:6">
      <c r="A29" s="3">
        <v>2011</v>
      </c>
      <c r="B29" s="145"/>
      <c r="C29" s="145">
        <v>183</v>
      </c>
      <c r="D29" s="145">
        <v>173.5</v>
      </c>
      <c r="E29" s="145">
        <v>183.5</v>
      </c>
      <c r="F29" s="145">
        <v>281.26190476190476</v>
      </c>
    </row>
    <row r="30" spans="1:6">
      <c r="A30" s="71">
        <v>2012</v>
      </c>
      <c r="B30" s="145"/>
      <c r="C30" s="145">
        <v>179</v>
      </c>
      <c r="D30" s="145">
        <v>165</v>
      </c>
      <c r="E30" s="145">
        <v>183</v>
      </c>
      <c r="F30" s="145">
        <v>288.7</v>
      </c>
    </row>
    <row r="31" spans="1:6">
      <c r="A31" s="71">
        <v>2013</v>
      </c>
      <c r="B31" s="145"/>
      <c r="C31" s="145">
        <v>171</v>
      </c>
      <c r="D31" s="145">
        <v>164</v>
      </c>
      <c r="E31" s="145">
        <v>192</v>
      </c>
      <c r="F31" s="145">
        <v>292.89999999999998</v>
      </c>
    </row>
    <row r="32" spans="1:6">
      <c r="A32" s="71">
        <v>2014</v>
      </c>
      <c r="B32" s="145">
        <v>132</v>
      </c>
      <c r="C32" s="145">
        <v>157</v>
      </c>
      <c r="D32" s="145">
        <v>177</v>
      </c>
      <c r="E32" s="145">
        <v>198</v>
      </c>
      <c r="F32" s="145">
        <v>260</v>
      </c>
    </row>
    <row r="33" spans="1:6">
      <c r="A33" s="71">
        <v>2015</v>
      </c>
      <c r="B33" s="145">
        <v>115</v>
      </c>
      <c r="C33" s="145">
        <v>152</v>
      </c>
      <c r="D33" s="145">
        <v>174</v>
      </c>
      <c r="E33" s="145">
        <v>190</v>
      </c>
      <c r="F33" s="145">
        <v>258.90476190476193</v>
      </c>
    </row>
    <row r="34" spans="1:6">
      <c r="A34" s="71">
        <v>2016</v>
      </c>
      <c r="B34" s="145">
        <v>121</v>
      </c>
      <c r="C34" s="145">
        <v>164</v>
      </c>
      <c r="D34" s="145">
        <v>176</v>
      </c>
      <c r="E34" s="145">
        <v>196</v>
      </c>
      <c r="F34" s="145">
        <v>247.90909090909091</v>
      </c>
    </row>
    <row r="35" spans="1:6">
      <c r="A35" s="71">
        <v>2017</v>
      </c>
      <c r="B35" s="145">
        <v>124</v>
      </c>
      <c r="C35" s="145">
        <v>159</v>
      </c>
      <c r="D35" s="145">
        <v>172</v>
      </c>
      <c r="E35" s="145">
        <v>204</v>
      </c>
      <c r="F35" s="145">
        <v>254.77272727272728</v>
      </c>
    </row>
  </sheetData>
  <mergeCells count="1">
    <mergeCell ref="L2:M2"/>
  </mergeCells>
  <hyperlinks>
    <hyperlink ref="L2:M2" location="Indhold!A1" display="Tilbage til oversigt" xr:uid="{99F06F19-BE0A-4477-8E1F-A30FE8B8F9B7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F293-7AB2-40F3-BA66-BBEFCFEAF0FD}">
  <dimension ref="A2:O63"/>
  <sheetViews>
    <sheetView zoomScale="80" zoomScaleNormal="80" workbookViewId="0">
      <selection activeCell="C14" sqref="C14"/>
    </sheetView>
  </sheetViews>
  <sheetFormatPr defaultColWidth="8.7109375" defaultRowHeight="15"/>
  <cols>
    <col min="1" max="1" width="12.42578125" style="15" customWidth="1"/>
    <col min="2" max="2" width="18" style="15" bestFit="1" customWidth="1"/>
    <col min="3" max="3" width="27.5703125" style="15" bestFit="1" customWidth="1"/>
    <col min="4" max="4" width="18.85546875" style="15" customWidth="1"/>
    <col min="5" max="7" width="8.7109375" style="15"/>
    <col min="8" max="8" width="11.28515625" style="15" customWidth="1"/>
    <col min="9" max="9" width="30.28515625" style="15" bestFit="1" customWidth="1"/>
    <col min="10" max="10" width="18.42578125" style="15" bestFit="1" customWidth="1"/>
    <col min="11" max="11" width="8.7109375" style="15"/>
    <col min="12" max="12" width="5.28515625" style="15" bestFit="1" customWidth="1"/>
    <col min="13" max="13" width="27.5703125" style="15" bestFit="1" customWidth="1"/>
    <col min="14" max="14" width="18.42578125" style="15" bestFit="1" customWidth="1"/>
    <col min="15" max="16384" width="8.7109375" style="15"/>
  </cols>
  <sheetData>
    <row r="2" spans="1:15">
      <c r="A2" s="39" t="s">
        <v>71</v>
      </c>
      <c r="B2" s="39" t="s">
        <v>498</v>
      </c>
      <c r="C2" s="39"/>
      <c r="D2" s="39"/>
      <c r="E2" s="39"/>
      <c r="F2" s="39"/>
      <c r="G2" s="39"/>
      <c r="H2" s="39" t="s">
        <v>93</v>
      </c>
      <c r="I2" s="39" t="s">
        <v>499</v>
      </c>
      <c r="J2" s="39"/>
      <c r="K2" s="39"/>
      <c r="L2" s="39"/>
      <c r="M2" s="39"/>
      <c r="N2" s="204" t="s">
        <v>78</v>
      </c>
      <c r="O2" s="204"/>
    </row>
    <row r="3" spans="1:15">
      <c r="A3" s="16" t="s">
        <v>500</v>
      </c>
    </row>
    <row r="4" spans="1:15">
      <c r="A4" s="71"/>
      <c r="B4" s="71">
        <v>2017</v>
      </c>
    </row>
    <row r="5" spans="1:15">
      <c r="A5" s="71" t="s">
        <v>265</v>
      </c>
      <c r="B5" s="8">
        <v>0.13232427590629403</v>
      </c>
    </row>
    <row r="6" spans="1:15">
      <c r="A6" s="71" t="s">
        <v>51</v>
      </c>
      <c r="B6" s="8">
        <v>0.15163623696235734</v>
      </c>
      <c r="C6" s="17"/>
      <c r="D6" s="17"/>
    </row>
    <row r="7" spans="1:15">
      <c r="A7" s="71" t="s">
        <v>261</v>
      </c>
      <c r="B7" s="8">
        <v>0.15552345355776129</v>
      </c>
      <c r="C7" s="17"/>
      <c r="D7" s="17"/>
    </row>
    <row r="8" spans="1:15">
      <c r="A8" s="71" t="s">
        <v>264</v>
      </c>
      <c r="B8" s="8">
        <v>0.21352547906379279</v>
      </c>
      <c r="C8" s="17"/>
      <c r="D8" s="17"/>
    </row>
    <row r="9" spans="1:15">
      <c r="A9" s="71" t="s">
        <v>269</v>
      </c>
      <c r="B9" s="8">
        <v>0.22978604937738278</v>
      </c>
      <c r="C9" s="17"/>
      <c r="D9" s="17"/>
    </row>
    <row r="10" spans="1:15">
      <c r="A10" s="71" t="s">
        <v>415</v>
      </c>
      <c r="B10" s="8">
        <v>0.23327558707689414</v>
      </c>
      <c r="C10" s="17"/>
      <c r="D10" s="17"/>
    </row>
    <row r="11" spans="1:15">
      <c r="A11" s="71" t="s">
        <v>270</v>
      </c>
      <c r="B11" s="8">
        <v>0.23493470065924643</v>
      </c>
      <c r="C11" s="17"/>
      <c r="D11" s="17"/>
    </row>
    <row r="12" spans="1:15">
      <c r="A12" s="71" t="s">
        <v>419</v>
      </c>
      <c r="B12" s="8">
        <v>0.23495807610798858</v>
      </c>
      <c r="C12" s="17"/>
      <c r="D12" s="17"/>
    </row>
    <row r="13" spans="1:15">
      <c r="A13" s="71" t="s">
        <v>494</v>
      </c>
      <c r="B13" s="8">
        <v>0.25633546356942716</v>
      </c>
      <c r="C13" s="17"/>
      <c r="D13" s="17"/>
    </row>
    <row r="14" spans="1:15">
      <c r="A14" s="71" t="s">
        <v>256</v>
      </c>
      <c r="B14" s="8">
        <v>0.26281394776012984</v>
      </c>
      <c r="C14" s="17"/>
      <c r="D14" s="17"/>
    </row>
    <row r="15" spans="1:15">
      <c r="A15" s="71" t="s">
        <v>251</v>
      </c>
      <c r="B15" s="8">
        <v>0.26309053158508489</v>
      </c>
      <c r="C15" s="17"/>
      <c r="D15" s="17"/>
    </row>
    <row r="16" spans="1:15">
      <c r="A16" s="71" t="s">
        <v>263</v>
      </c>
      <c r="B16" s="8">
        <v>0.26397790329571513</v>
      </c>
      <c r="C16" s="17"/>
      <c r="D16" s="17"/>
    </row>
    <row r="17" spans="1:4">
      <c r="A17" s="71" t="s">
        <v>258</v>
      </c>
      <c r="B17" s="8">
        <v>0.26918192573617999</v>
      </c>
      <c r="C17" s="17"/>
      <c r="D17" s="17"/>
    </row>
    <row r="18" spans="1:4">
      <c r="A18" s="71" t="s">
        <v>52</v>
      </c>
      <c r="B18" s="8">
        <v>0.27397594651114149</v>
      </c>
      <c r="C18" s="17"/>
      <c r="D18" s="17"/>
    </row>
    <row r="19" spans="1:4">
      <c r="A19" s="71" t="s">
        <v>254</v>
      </c>
      <c r="B19" s="8">
        <v>0.28332042891685083</v>
      </c>
      <c r="C19" s="17"/>
      <c r="D19" s="17"/>
    </row>
    <row r="20" spans="1:4">
      <c r="A20" s="71" t="s">
        <v>413</v>
      </c>
      <c r="B20" s="8">
        <v>0.29032465646162753</v>
      </c>
      <c r="C20" s="17"/>
      <c r="D20" s="17"/>
    </row>
    <row r="21" spans="1:4">
      <c r="A21" s="71" t="s">
        <v>259</v>
      </c>
      <c r="B21" s="8">
        <v>0.29642051060550245</v>
      </c>
      <c r="C21" s="17"/>
      <c r="D21" s="17"/>
    </row>
    <row r="22" spans="1:4">
      <c r="A22" s="71" t="s">
        <v>252</v>
      </c>
      <c r="B22" s="8">
        <v>0.30200008554061147</v>
      </c>
      <c r="C22" s="17"/>
      <c r="D22" s="17"/>
    </row>
    <row r="23" spans="1:4">
      <c r="A23" s="71" t="s">
        <v>255</v>
      </c>
      <c r="B23" s="8">
        <v>0.330711317873504</v>
      </c>
      <c r="C23" s="17"/>
      <c r="D23" s="17"/>
    </row>
    <row r="24" spans="1:4">
      <c r="A24" s="71" t="s">
        <v>430</v>
      </c>
      <c r="B24" s="8">
        <v>0.33810604094782737</v>
      </c>
      <c r="C24" s="17"/>
      <c r="D24" s="17"/>
    </row>
    <row r="25" spans="1:4">
      <c r="A25" s="71" t="s">
        <v>247</v>
      </c>
      <c r="B25" s="8">
        <v>0.33818492306539488</v>
      </c>
      <c r="C25" s="17"/>
      <c r="D25" s="17"/>
    </row>
    <row r="26" spans="1:4">
      <c r="A26" s="71" t="s">
        <v>253</v>
      </c>
      <c r="B26" s="8">
        <v>0.34235916588857762</v>
      </c>
      <c r="C26" s="17"/>
      <c r="D26" s="17"/>
    </row>
    <row r="27" spans="1:4">
      <c r="A27" s="71" t="s">
        <v>501</v>
      </c>
      <c r="B27" s="8">
        <v>0.37810563090816779</v>
      </c>
      <c r="C27" s="17"/>
      <c r="D27" s="17"/>
    </row>
    <row r="28" spans="1:4">
      <c r="A28" s="71" t="s">
        <v>492</v>
      </c>
      <c r="B28" s="8">
        <v>0.41060773644162157</v>
      </c>
    </row>
    <row r="29" spans="1:4">
      <c r="A29" s="71" t="s">
        <v>502</v>
      </c>
      <c r="B29" s="8">
        <v>0.41757254919980041</v>
      </c>
    </row>
    <row r="30" spans="1:4">
      <c r="A30" s="71" t="s">
        <v>493</v>
      </c>
      <c r="B30" s="8">
        <v>0.44907582237009969</v>
      </c>
    </row>
    <row r="31" spans="1:4">
      <c r="A31" s="71" t="s">
        <v>266</v>
      </c>
      <c r="B31" s="8">
        <v>0.46279392646925449</v>
      </c>
    </row>
    <row r="32" spans="1:4">
      <c r="A32" s="71" t="s">
        <v>491</v>
      </c>
      <c r="B32" s="8">
        <v>0.47835713920032763</v>
      </c>
    </row>
    <row r="33" spans="1:2">
      <c r="A33" s="71" t="s">
        <v>249</v>
      </c>
      <c r="B33" s="8">
        <v>0.5019618252145378</v>
      </c>
    </row>
    <row r="34" spans="1:2">
      <c r="A34" s="71" t="s">
        <v>503</v>
      </c>
      <c r="B34" s="8">
        <v>0.64069062965758861</v>
      </c>
    </row>
    <row r="37" spans="1:2">
      <c r="A37" s="16" t="s">
        <v>495</v>
      </c>
    </row>
    <row r="38" spans="1:2">
      <c r="A38" s="71"/>
      <c r="B38" s="71">
        <v>2017</v>
      </c>
    </row>
    <row r="39" spans="1:2">
      <c r="A39" s="71" t="s">
        <v>270</v>
      </c>
      <c r="B39" s="71">
        <v>0.1</v>
      </c>
    </row>
    <row r="40" spans="1:2">
      <c r="A40" s="71" t="s">
        <v>52</v>
      </c>
      <c r="B40" s="71">
        <v>0.6</v>
      </c>
    </row>
    <row r="41" spans="1:2">
      <c r="A41" s="71" t="s">
        <v>504</v>
      </c>
      <c r="B41" s="71">
        <v>0.7</v>
      </c>
    </row>
    <row r="42" spans="1:2">
      <c r="A42" s="71" t="s">
        <v>415</v>
      </c>
      <c r="B42" s="71">
        <v>0.8</v>
      </c>
    </row>
    <row r="43" spans="1:2">
      <c r="A43" s="71" t="s">
        <v>258</v>
      </c>
      <c r="B43" s="71">
        <v>0.9</v>
      </c>
    </row>
    <row r="44" spans="1:2">
      <c r="A44" s="71" t="s">
        <v>254</v>
      </c>
      <c r="B44" s="71">
        <v>1</v>
      </c>
    </row>
    <row r="45" spans="1:2">
      <c r="A45" s="71" t="s">
        <v>259</v>
      </c>
      <c r="B45" s="71">
        <v>1.2</v>
      </c>
    </row>
    <row r="46" spans="1:2">
      <c r="A46" s="71" t="s">
        <v>50</v>
      </c>
      <c r="B46" s="71">
        <v>1.5</v>
      </c>
    </row>
    <row r="47" spans="1:2">
      <c r="A47" s="71" t="s">
        <v>494</v>
      </c>
      <c r="B47" s="71">
        <v>1.6</v>
      </c>
    </row>
    <row r="48" spans="1:2">
      <c r="A48" s="71" t="s">
        <v>492</v>
      </c>
      <c r="B48" s="71">
        <v>1.7</v>
      </c>
    </row>
    <row r="49" spans="1:2">
      <c r="A49" s="71" t="s">
        <v>428</v>
      </c>
      <c r="B49" s="71">
        <v>1.8</v>
      </c>
    </row>
    <row r="50" spans="1:2">
      <c r="A50" s="71" t="s">
        <v>255</v>
      </c>
      <c r="B50" s="71">
        <v>1.9</v>
      </c>
    </row>
    <row r="51" spans="1:2">
      <c r="A51" s="71" t="s">
        <v>263</v>
      </c>
      <c r="B51" s="71">
        <v>1.9</v>
      </c>
    </row>
    <row r="52" spans="1:2">
      <c r="A52" s="71" t="s">
        <v>266</v>
      </c>
      <c r="B52" s="71">
        <v>2.2000000000000002</v>
      </c>
    </row>
    <row r="53" spans="1:2">
      <c r="A53" s="71" t="s">
        <v>253</v>
      </c>
      <c r="B53" s="71">
        <v>2.5</v>
      </c>
    </row>
    <row r="54" spans="1:2">
      <c r="A54" s="71" t="s">
        <v>269</v>
      </c>
      <c r="B54" s="71">
        <v>2.5</v>
      </c>
    </row>
    <row r="55" spans="1:2">
      <c r="A55" s="71" t="s">
        <v>247</v>
      </c>
      <c r="B55" s="71">
        <v>2.5</v>
      </c>
    </row>
    <row r="56" spans="1:2">
      <c r="A56" s="71" t="s">
        <v>264</v>
      </c>
      <c r="B56" s="71">
        <v>2.7</v>
      </c>
    </row>
    <row r="57" spans="1:2">
      <c r="A57" s="71" t="s">
        <v>430</v>
      </c>
      <c r="B57" s="71">
        <v>2.9</v>
      </c>
    </row>
    <row r="58" spans="1:2">
      <c r="A58" s="71" t="s">
        <v>493</v>
      </c>
      <c r="B58" s="71">
        <v>3.1</v>
      </c>
    </row>
    <row r="59" spans="1:2">
      <c r="A59" s="71" t="s">
        <v>252</v>
      </c>
      <c r="B59" s="71">
        <v>3.4</v>
      </c>
    </row>
    <row r="60" spans="1:2">
      <c r="A60" s="71" t="s">
        <v>249</v>
      </c>
      <c r="B60" s="71">
        <v>3.5</v>
      </c>
    </row>
    <row r="61" spans="1:2">
      <c r="A61" s="71" t="s">
        <v>256</v>
      </c>
      <c r="B61" s="71">
        <v>3.5</v>
      </c>
    </row>
    <row r="62" spans="1:2">
      <c r="A62" s="71" t="s">
        <v>251</v>
      </c>
      <c r="B62" s="71">
        <v>4.0999999999999996</v>
      </c>
    </row>
    <row r="63" spans="1:2">
      <c r="A63" s="71" t="s">
        <v>491</v>
      </c>
      <c r="B63" s="71">
        <v>6.6</v>
      </c>
    </row>
  </sheetData>
  <mergeCells count="1">
    <mergeCell ref="N2:O2"/>
  </mergeCells>
  <hyperlinks>
    <hyperlink ref="N2:O2" location="Indhold!A1" display="Tilbage til oversigt" xr:uid="{56CCFE69-3F47-4A2C-836D-CB3EA8F885C1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AB7-3EF5-4D49-A3E9-6D69EA010028}">
  <dimension ref="A1:AC11"/>
  <sheetViews>
    <sheetView workbookViewId="0">
      <selection activeCell="B2" sqref="B2"/>
    </sheetView>
  </sheetViews>
  <sheetFormatPr defaultRowHeight="15"/>
  <sheetData>
    <row r="1" spans="1:2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>
      <c r="A2" s="39" t="s">
        <v>505</v>
      </c>
      <c r="B2" s="39" t="s">
        <v>506</v>
      </c>
      <c r="C2" s="39"/>
      <c r="D2" s="39"/>
      <c r="E2" s="39"/>
      <c r="F2" s="39"/>
      <c r="G2" s="39"/>
      <c r="H2" s="39" t="s">
        <v>93</v>
      </c>
      <c r="I2" s="39" t="s">
        <v>507</v>
      </c>
      <c r="J2" s="39"/>
      <c r="K2" s="39"/>
      <c r="L2" s="39"/>
      <c r="M2" s="39"/>
      <c r="N2" s="204" t="s">
        <v>78</v>
      </c>
      <c r="O2" s="204"/>
    </row>
    <row r="4" spans="1:29">
      <c r="A4" s="71"/>
      <c r="B4" s="71">
        <v>2019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29">
      <c r="A5" s="71"/>
      <c r="B5" s="71" t="s">
        <v>51</v>
      </c>
      <c r="C5" s="71" t="s">
        <v>415</v>
      </c>
      <c r="D5" s="71" t="s">
        <v>270</v>
      </c>
      <c r="E5" s="71" t="s">
        <v>254</v>
      </c>
      <c r="F5" s="71" t="s">
        <v>264</v>
      </c>
      <c r="G5" s="71" t="s">
        <v>258</v>
      </c>
      <c r="H5" s="71" t="s">
        <v>50</v>
      </c>
      <c r="I5" s="71" t="s">
        <v>491</v>
      </c>
      <c r="J5" s="71" t="s">
        <v>52</v>
      </c>
      <c r="K5" s="71" t="s">
        <v>263</v>
      </c>
      <c r="L5" s="71" t="s">
        <v>53</v>
      </c>
      <c r="M5" s="71" t="s">
        <v>494</v>
      </c>
      <c r="N5" s="71" t="s">
        <v>251</v>
      </c>
      <c r="O5" s="71" t="s">
        <v>269</v>
      </c>
      <c r="P5" s="71" t="s">
        <v>255</v>
      </c>
      <c r="Q5" s="71" t="s">
        <v>265</v>
      </c>
      <c r="R5" s="71" t="s">
        <v>492</v>
      </c>
      <c r="S5" s="71" t="s">
        <v>252</v>
      </c>
      <c r="T5" s="71" t="s">
        <v>503</v>
      </c>
      <c r="U5" s="71" t="s">
        <v>259</v>
      </c>
      <c r="V5" s="71" t="s">
        <v>247</v>
      </c>
      <c r="W5" s="71" t="s">
        <v>253</v>
      </c>
      <c r="X5" s="71" t="s">
        <v>430</v>
      </c>
      <c r="Y5" s="71" t="s">
        <v>249</v>
      </c>
      <c r="Z5" s="71" t="s">
        <v>266</v>
      </c>
      <c r="AA5" s="71" t="s">
        <v>256</v>
      </c>
      <c r="AB5" s="71" t="s">
        <v>428</v>
      </c>
      <c r="AC5" s="71" t="s">
        <v>493</v>
      </c>
    </row>
    <row r="6" spans="1:29">
      <c r="A6" s="71" t="s">
        <v>508</v>
      </c>
      <c r="B6" s="71">
        <v>4</v>
      </c>
      <c r="C6" s="71">
        <v>14</v>
      </c>
      <c r="D6" s="71">
        <v>6</v>
      </c>
      <c r="E6" s="71">
        <v>12</v>
      </c>
      <c r="F6" s="71">
        <v>15</v>
      </c>
      <c r="G6" s="71">
        <v>9</v>
      </c>
      <c r="H6" s="71">
        <v>10</v>
      </c>
      <c r="I6" s="71">
        <v>6</v>
      </c>
      <c r="J6" s="71">
        <v>24</v>
      </c>
      <c r="K6" s="71">
        <v>11</v>
      </c>
      <c r="L6" s="71">
        <v>21</v>
      </c>
      <c r="M6" s="71">
        <v>8</v>
      </c>
      <c r="N6" s="71">
        <v>27</v>
      </c>
      <c r="O6" s="71">
        <v>17</v>
      </c>
      <c r="P6" s="71">
        <v>14</v>
      </c>
      <c r="Q6" s="71">
        <v>12</v>
      </c>
      <c r="R6" s="71">
        <v>5</v>
      </c>
      <c r="S6" s="71">
        <v>20</v>
      </c>
      <c r="T6" s="71">
        <v>19</v>
      </c>
      <c r="U6" s="71">
        <v>48</v>
      </c>
      <c r="V6" s="71">
        <v>3</v>
      </c>
      <c r="W6" s="71">
        <v>7</v>
      </c>
      <c r="X6" s="71">
        <v>27</v>
      </c>
      <c r="Y6" s="71">
        <v>22</v>
      </c>
      <c r="Z6" s="71">
        <v>30</v>
      </c>
      <c r="AA6" s="71">
        <v>14</v>
      </c>
      <c r="AB6" s="71">
        <v>53</v>
      </c>
      <c r="AC6" s="71">
        <v>7</v>
      </c>
    </row>
    <row r="7" spans="1:29">
      <c r="A7" s="71" t="s">
        <v>509</v>
      </c>
      <c r="B7" s="71">
        <v>1</v>
      </c>
      <c r="C7" s="71">
        <v>1</v>
      </c>
      <c r="D7" s="71">
        <v>5</v>
      </c>
      <c r="E7" s="71">
        <v>3</v>
      </c>
      <c r="F7" s="71">
        <v>2</v>
      </c>
      <c r="G7" s="71">
        <v>7</v>
      </c>
      <c r="H7" s="71">
        <v>7</v>
      </c>
      <c r="I7" s="71">
        <v>1</v>
      </c>
      <c r="J7" s="71">
        <v>1</v>
      </c>
      <c r="K7" s="71">
        <v>9</v>
      </c>
      <c r="L7" s="71">
        <v>6</v>
      </c>
      <c r="M7" s="71">
        <v>10</v>
      </c>
      <c r="N7" s="71">
        <v>4</v>
      </c>
      <c r="O7" s="71">
        <v>8</v>
      </c>
      <c r="P7" s="71">
        <v>11</v>
      </c>
      <c r="Q7" s="71">
        <v>17</v>
      </c>
      <c r="R7" s="71">
        <v>8</v>
      </c>
      <c r="S7" s="71">
        <v>11</v>
      </c>
      <c r="T7" s="71">
        <v>17</v>
      </c>
      <c r="U7" s="71">
        <v>4</v>
      </c>
      <c r="V7" s="71">
        <v>25</v>
      </c>
      <c r="W7" s="71">
        <v>25</v>
      </c>
      <c r="X7" s="71">
        <v>16</v>
      </c>
      <c r="Y7" s="71">
        <v>18</v>
      </c>
      <c r="Z7" s="71">
        <v>20</v>
      </c>
      <c r="AA7" s="71">
        <v>28</v>
      </c>
      <c r="AB7" s="71">
        <v>19</v>
      </c>
      <c r="AC7" s="71">
        <v>45</v>
      </c>
    </row>
    <row r="8" spans="1:29">
      <c r="A8" s="71" t="s">
        <v>510</v>
      </c>
      <c r="B8" s="71">
        <v>1</v>
      </c>
      <c r="C8" s="71">
        <v>3</v>
      </c>
      <c r="D8" s="71">
        <v>9</v>
      </c>
      <c r="E8" s="71">
        <v>7</v>
      </c>
      <c r="F8" s="71">
        <v>7</v>
      </c>
      <c r="G8" s="71">
        <v>8</v>
      </c>
      <c r="H8" s="71">
        <v>10</v>
      </c>
      <c r="I8" s="71">
        <v>22</v>
      </c>
      <c r="J8" s="71">
        <v>7</v>
      </c>
      <c r="K8" s="71">
        <v>16</v>
      </c>
      <c r="L8" s="71">
        <v>10</v>
      </c>
      <c r="M8" s="71">
        <v>19</v>
      </c>
      <c r="N8" s="71">
        <v>8</v>
      </c>
      <c r="O8" s="71">
        <v>19</v>
      </c>
      <c r="P8" s="71">
        <v>23</v>
      </c>
      <c r="Q8" s="71">
        <v>19</v>
      </c>
      <c r="R8" s="71">
        <v>37</v>
      </c>
      <c r="S8" s="71">
        <v>24</v>
      </c>
      <c r="T8" s="71">
        <v>23</v>
      </c>
      <c r="U8" s="71">
        <v>9</v>
      </c>
      <c r="V8" s="71">
        <v>33</v>
      </c>
      <c r="W8" s="71">
        <v>32</v>
      </c>
      <c r="X8" s="71">
        <v>25</v>
      </c>
      <c r="Y8" s="71">
        <v>30</v>
      </c>
      <c r="Z8" s="71">
        <v>21</v>
      </c>
      <c r="AA8" s="71">
        <v>39</v>
      </c>
      <c r="AB8" s="71">
        <v>10</v>
      </c>
      <c r="AC8" s="71">
        <v>30</v>
      </c>
    </row>
    <row r="9" spans="1:29">
      <c r="A9" s="71" t="s">
        <v>511</v>
      </c>
      <c r="B9" s="71">
        <v>40</v>
      </c>
      <c r="C9" s="71">
        <v>59</v>
      </c>
      <c r="D9" s="71">
        <v>65</v>
      </c>
      <c r="E9" s="71">
        <v>54</v>
      </c>
      <c r="F9" s="71">
        <v>45</v>
      </c>
      <c r="G9" s="71">
        <v>50</v>
      </c>
      <c r="H9" s="71">
        <v>53</v>
      </c>
      <c r="I9" s="71">
        <v>66</v>
      </c>
      <c r="J9" s="71">
        <v>36</v>
      </c>
      <c r="K9" s="71">
        <v>51</v>
      </c>
      <c r="L9" s="71">
        <v>42</v>
      </c>
      <c r="M9" s="71">
        <v>56</v>
      </c>
      <c r="N9" s="71">
        <v>57</v>
      </c>
      <c r="O9" s="71">
        <v>55</v>
      </c>
      <c r="P9" s="71">
        <v>45</v>
      </c>
      <c r="Q9" s="71">
        <v>39</v>
      </c>
      <c r="R9" s="71">
        <v>50</v>
      </c>
      <c r="S9" s="71">
        <v>38</v>
      </c>
      <c r="T9" s="71">
        <v>38</v>
      </c>
      <c r="U9" s="71">
        <v>31</v>
      </c>
      <c r="V9" s="71">
        <v>38</v>
      </c>
      <c r="W9" s="71">
        <v>32</v>
      </c>
      <c r="X9" s="71">
        <v>30</v>
      </c>
      <c r="Y9" s="71">
        <v>26</v>
      </c>
      <c r="Z9" s="71">
        <v>24</v>
      </c>
      <c r="AA9" s="71">
        <v>15</v>
      </c>
      <c r="AB9" s="71">
        <v>17</v>
      </c>
      <c r="AC9" s="71">
        <v>18</v>
      </c>
    </row>
    <row r="10" spans="1:29">
      <c r="A10" s="71" t="s">
        <v>512</v>
      </c>
      <c r="B10" s="71">
        <v>54</v>
      </c>
      <c r="C10" s="71">
        <v>23</v>
      </c>
      <c r="D10" s="71">
        <v>15</v>
      </c>
      <c r="E10" s="71">
        <v>24</v>
      </c>
      <c r="F10" s="71">
        <v>31</v>
      </c>
      <c r="G10" s="71">
        <v>26</v>
      </c>
      <c r="H10" s="71">
        <v>20</v>
      </c>
      <c r="I10" s="71">
        <v>5</v>
      </c>
      <c r="J10" s="71">
        <v>32</v>
      </c>
      <c r="K10" s="71">
        <v>13</v>
      </c>
      <c r="L10" s="71">
        <v>21</v>
      </c>
      <c r="M10" s="71">
        <v>7</v>
      </c>
      <c r="N10" s="71">
        <v>4</v>
      </c>
      <c r="O10" s="71">
        <v>1</v>
      </c>
      <c r="P10" s="71">
        <v>7</v>
      </c>
      <c r="Q10" s="71">
        <v>13</v>
      </c>
      <c r="R10" s="71">
        <v>0</v>
      </c>
      <c r="S10" s="71">
        <v>7</v>
      </c>
      <c r="T10" s="71">
        <v>3</v>
      </c>
      <c r="U10" s="71">
        <v>8</v>
      </c>
      <c r="V10" s="71">
        <v>1</v>
      </c>
      <c r="W10" s="71">
        <v>4</v>
      </c>
      <c r="X10" s="71">
        <v>2</v>
      </c>
      <c r="Y10" s="71">
        <v>4</v>
      </c>
      <c r="Z10" s="71">
        <v>5</v>
      </c>
      <c r="AA10" s="71">
        <v>4</v>
      </c>
      <c r="AB10" s="71">
        <v>1</v>
      </c>
      <c r="AC10" s="71">
        <v>0</v>
      </c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</sheetData>
  <mergeCells count="1">
    <mergeCell ref="N2:O2"/>
  </mergeCells>
  <hyperlinks>
    <hyperlink ref="N2:O2" location="Indhold!A1" display="Tilbage til oversigt" xr:uid="{32422E12-664D-44F5-80D3-9D2FD6E101E3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5284-CDDD-4A23-9504-8E131998EBDE}">
  <dimension ref="A2:W44"/>
  <sheetViews>
    <sheetView workbookViewId="0">
      <selection activeCell="V2" sqref="V2:W2"/>
    </sheetView>
  </sheetViews>
  <sheetFormatPr defaultRowHeight="15"/>
  <cols>
    <col min="1" max="1" width="28" bestFit="1" customWidth="1"/>
    <col min="2" max="2" width="17.42578125" customWidth="1"/>
    <col min="3" max="3" width="15.85546875" customWidth="1"/>
  </cols>
  <sheetData>
    <row r="2" spans="1:23">
      <c r="A2" s="31" t="s">
        <v>79</v>
      </c>
      <c r="B2" s="45" t="s">
        <v>225</v>
      </c>
      <c r="C2" s="45"/>
      <c r="D2" s="31"/>
      <c r="E2" s="45"/>
      <c r="F2" s="45"/>
      <c r="G2" s="31"/>
      <c r="H2" s="31"/>
      <c r="I2" s="31"/>
      <c r="J2" s="31"/>
      <c r="K2" s="31" t="s">
        <v>93</v>
      </c>
      <c r="L2" s="31" t="s">
        <v>224</v>
      </c>
      <c r="M2" s="34"/>
      <c r="N2" s="34"/>
      <c r="O2" s="34"/>
      <c r="P2" s="34"/>
      <c r="Q2" s="34"/>
      <c r="R2" s="34"/>
      <c r="S2" s="34"/>
      <c r="T2" s="34"/>
      <c r="U2" s="34"/>
      <c r="V2" s="204" t="s">
        <v>78</v>
      </c>
      <c r="W2" s="204"/>
    </row>
    <row r="4" spans="1:23">
      <c r="A4" s="105" t="s">
        <v>226</v>
      </c>
      <c r="B4" s="105" t="s">
        <v>227</v>
      </c>
      <c r="C4" s="105" t="s">
        <v>228</v>
      </c>
      <c r="D4" s="105" t="s">
        <v>229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23">
      <c r="A5" s="106">
        <v>1997</v>
      </c>
      <c r="B5" s="107">
        <v>401</v>
      </c>
      <c r="C5" s="107">
        <v>5315</v>
      </c>
      <c r="D5" s="108">
        <f t="shared" ref="D5:D19" si="0">B5/C5*100</f>
        <v>7.544684854186265</v>
      </c>
      <c r="E5" s="105"/>
      <c r="F5" s="105"/>
      <c r="G5" s="109"/>
      <c r="H5" s="105"/>
      <c r="I5" s="105"/>
      <c r="J5" s="105"/>
      <c r="K5" s="110"/>
      <c r="L5" s="110"/>
      <c r="M5" s="111"/>
      <c r="N5" s="111"/>
      <c r="O5" s="105"/>
      <c r="P5" s="105"/>
    </row>
    <row r="6" spans="1:23">
      <c r="A6" s="106">
        <v>1998</v>
      </c>
      <c r="B6" s="107">
        <v>351</v>
      </c>
      <c r="C6" s="107">
        <v>5172</v>
      </c>
      <c r="D6" s="108">
        <f t="shared" si="0"/>
        <v>6.786542923433875</v>
      </c>
      <c r="E6" s="105"/>
      <c r="F6" s="105"/>
      <c r="G6" s="105"/>
      <c r="H6" s="105"/>
      <c r="I6" s="105"/>
      <c r="J6" s="105"/>
      <c r="K6" s="110"/>
      <c r="L6" s="110"/>
      <c r="M6" s="111"/>
      <c r="N6" s="111"/>
      <c r="O6" s="105"/>
      <c r="P6" s="105"/>
    </row>
    <row r="7" spans="1:23">
      <c r="A7" s="106">
        <v>1999</v>
      </c>
      <c r="B7" s="107">
        <v>302</v>
      </c>
      <c r="C7" s="107">
        <v>5760</v>
      </c>
      <c r="D7" s="108">
        <f t="shared" si="0"/>
        <v>5.2430555555555554</v>
      </c>
      <c r="E7" s="105"/>
      <c r="F7" s="105"/>
      <c r="G7" s="105"/>
      <c r="H7" s="105"/>
      <c r="I7" s="105"/>
      <c r="J7" s="105"/>
      <c r="K7" s="110"/>
      <c r="L7" s="110"/>
      <c r="M7" s="111"/>
      <c r="N7" s="111"/>
      <c r="O7" s="105"/>
      <c r="P7" s="105"/>
    </row>
    <row r="8" spans="1:23">
      <c r="A8" s="106">
        <v>2000</v>
      </c>
      <c r="B8" s="107">
        <v>300</v>
      </c>
      <c r="C8" s="107">
        <v>5578</v>
      </c>
      <c r="D8" s="108">
        <f t="shared" si="0"/>
        <v>5.3782717820007173</v>
      </c>
      <c r="E8" s="105"/>
      <c r="F8" s="105"/>
      <c r="G8" s="105"/>
      <c r="H8" s="105"/>
      <c r="I8" s="105"/>
      <c r="J8" s="105"/>
      <c r="K8" s="110"/>
      <c r="L8" s="110"/>
      <c r="M8" s="111"/>
      <c r="N8" s="111"/>
      <c r="O8" s="105"/>
      <c r="P8" s="105"/>
    </row>
    <row r="9" spans="1:23">
      <c r="A9" s="106">
        <v>2001</v>
      </c>
      <c r="B9" s="107">
        <v>284</v>
      </c>
      <c r="C9" s="107">
        <v>5475</v>
      </c>
      <c r="D9" s="108">
        <f t="shared" si="0"/>
        <v>5.1872146118721467</v>
      </c>
      <c r="E9" s="105"/>
      <c r="F9" s="105"/>
      <c r="G9" s="105"/>
      <c r="H9" s="105"/>
      <c r="I9" s="105"/>
      <c r="J9" s="105"/>
      <c r="K9" s="110"/>
      <c r="L9" s="110"/>
      <c r="M9" s="111"/>
      <c r="N9" s="111"/>
      <c r="O9" s="105"/>
      <c r="P9" s="105"/>
    </row>
    <row r="10" spans="1:23">
      <c r="A10" s="106">
        <v>2002</v>
      </c>
      <c r="B10" s="107">
        <v>291</v>
      </c>
      <c r="C10" s="107">
        <v>5270</v>
      </c>
      <c r="D10" s="108">
        <f t="shared" si="0"/>
        <v>5.5218216318785585</v>
      </c>
      <c r="E10" s="105"/>
      <c r="F10" s="105"/>
      <c r="G10" s="105"/>
      <c r="H10" s="105"/>
      <c r="I10" s="105"/>
      <c r="J10" s="105"/>
      <c r="K10" s="110"/>
      <c r="L10" s="110"/>
      <c r="M10" s="111"/>
      <c r="N10" s="111"/>
      <c r="O10" s="105"/>
      <c r="P10" s="105"/>
    </row>
    <row r="11" spans="1:23">
      <c r="A11" s="106">
        <v>2003</v>
      </c>
      <c r="B11" s="107">
        <v>275</v>
      </c>
      <c r="C11" s="107">
        <v>5467</v>
      </c>
      <c r="D11" s="108">
        <f t="shared" si="0"/>
        <v>5.0301810865191152</v>
      </c>
      <c r="E11" s="105"/>
      <c r="F11" s="105"/>
      <c r="G11" s="105"/>
      <c r="H11" s="105"/>
      <c r="I11" s="105"/>
      <c r="J11" s="105"/>
      <c r="K11" s="110"/>
      <c r="L11" s="110"/>
      <c r="M11" s="111"/>
      <c r="N11" s="111"/>
      <c r="O11" s="105"/>
      <c r="P11" s="105"/>
    </row>
    <row r="12" spans="1:23">
      <c r="A12" s="106">
        <v>2004</v>
      </c>
      <c r="B12" s="107">
        <v>209</v>
      </c>
      <c r="C12" s="107">
        <v>5635</v>
      </c>
      <c r="D12" s="108">
        <f t="shared" si="0"/>
        <v>3.7089618456078082</v>
      </c>
      <c r="E12" s="105"/>
      <c r="F12" s="105"/>
      <c r="G12" s="105"/>
      <c r="H12" s="105"/>
      <c r="I12" s="105"/>
      <c r="J12" s="105"/>
      <c r="K12" s="110"/>
      <c r="L12" s="110"/>
      <c r="M12" s="111"/>
      <c r="N12" s="111"/>
      <c r="O12" s="105"/>
      <c r="P12" s="105"/>
    </row>
    <row r="13" spans="1:23">
      <c r="A13" s="106">
        <v>2005</v>
      </c>
      <c r="B13" s="107">
        <v>209</v>
      </c>
      <c r="C13" s="107">
        <v>5334</v>
      </c>
      <c r="D13" s="108">
        <f t="shared" si="0"/>
        <v>3.9182602174728158</v>
      </c>
      <c r="E13" s="105"/>
      <c r="F13" s="105"/>
      <c r="G13" s="105"/>
      <c r="H13" s="105"/>
      <c r="I13" s="105"/>
      <c r="J13" s="105"/>
      <c r="K13" s="110"/>
      <c r="L13" s="110"/>
      <c r="M13" s="111"/>
      <c r="N13" s="111"/>
      <c r="O13" s="105"/>
      <c r="P13" s="105"/>
    </row>
    <row r="14" spans="1:23">
      <c r="A14" s="106">
        <v>2006</v>
      </c>
      <c r="B14" s="107">
        <v>188</v>
      </c>
      <c r="C14" s="107">
        <v>5132</v>
      </c>
      <c r="D14" s="108">
        <f t="shared" si="0"/>
        <v>3.6632891660171474</v>
      </c>
      <c r="E14" s="105"/>
      <c r="F14" s="105"/>
      <c r="G14" s="105"/>
      <c r="H14" s="105"/>
      <c r="I14" s="105"/>
      <c r="J14" s="105"/>
      <c r="K14" s="110"/>
      <c r="L14" s="110"/>
      <c r="M14" s="111"/>
      <c r="N14" s="111"/>
      <c r="O14" s="105"/>
      <c r="P14" s="105"/>
    </row>
    <row r="15" spans="1:23">
      <c r="A15" s="106">
        <v>2007</v>
      </c>
      <c r="B15" s="107">
        <v>172</v>
      </c>
      <c r="C15" s="107">
        <v>5548</v>
      </c>
      <c r="D15" s="108">
        <f t="shared" si="0"/>
        <v>3.1002162941600577</v>
      </c>
      <c r="E15" s="105"/>
      <c r="F15" s="105"/>
      <c r="G15" s="105"/>
      <c r="H15" s="105"/>
      <c r="I15" s="105"/>
      <c r="J15" s="105"/>
      <c r="K15" s="110"/>
      <c r="L15" s="110"/>
      <c r="M15" s="111"/>
      <c r="N15" s="111"/>
      <c r="O15" s="105"/>
      <c r="P15" s="105"/>
    </row>
    <row r="16" spans="1:23">
      <c r="A16" s="106">
        <v>2008</v>
      </c>
      <c r="B16" s="107">
        <v>155</v>
      </c>
      <c r="C16" s="107">
        <v>5246</v>
      </c>
      <c r="D16" s="108">
        <f t="shared" si="0"/>
        <v>2.9546321006481127</v>
      </c>
      <c r="E16" s="105"/>
      <c r="F16" s="105"/>
      <c r="G16" s="105"/>
      <c r="H16" s="105"/>
      <c r="I16" s="105"/>
      <c r="J16" s="105"/>
      <c r="K16" s="110"/>
      <c r="L16" s="110"/>
      <c r="M16" s="111"/>
      <c r="N16" s="111"/>
      <c r="O16" s="105"/>
      <c r="P16" s="105"/>
    </row>
    <row r="17" spans="1:16">
      <c r="A17" s="106">
        <v>2009</v>
      </c>
      <c r="B17" s="107">
        <v>146</v>
      </c>
      <c r="C17" s="107">
        <v>5229</v>
      </c>
      <c r="D17" s="108">
        <f t="shared" si="0"/>
        <v>2.7921208644100211</v>
      </c>
      <c r="E17" s="105"/>
      <c r="F17" s="105"/>
      <c r="G17" s="105"/>
      <c r="H17" s="105"/>
      <c r="I17" s="105"/>
      <c r="J17" s="105"/>
      <c r="K17" s="110"/>
      <c r="L17" s="110"/>
      <c r="M17" s="111"/>
      <c r="N17" s="111"/>
      <c r="O17" s="105"/>
      <c r="P17" s="105"/>
    </row>
    <row r="18" spans="1:16">
      <c r="A18" s="106">
        <v>2010</v>
      </c>
      <c r="B18" s="107">
        <v>108</v>
      </c>
      <c r="C18" s="107">
        <v>5078</v>
      </c>
      <c r="D18" s="108">
        <f t="shared" si="0"/>
        <v>2.126821583300512</v>
      </c>
      <c r="E18" s="105"/>
      <c r="F18" s="105"/>
      <c r="G18" s="105"/>
      <c r="H18" s="105"/>
      <c r="I18" s="105"/>
      <c r="J18" s="105"/>
      <c r="K18" s="110"/>
      <c r="L18" s="110"/>
      <c r="M18" s="111"/>
      <c r="N18" s="111"/>
      <c r="O18" s="105"/>
      <c r="P18" s="105"/>
    </row>
    <row r="19" spans="1:16">
      <c r="A19" s="106">
        <v>2011</v>
      </c>
      <c r="B19" s="107">
        <v>104</v>
      </c>
      <c r="C19" s="107">
        <v>5027</v>
      </c>
      <c r="D19" s="108">
        <f t="shared" si="0"/>
        <v>2.0688283270340162</v>
      </c>
      <c r="E19" s="105"/>
      <c r="F19" s="105"/>
      <c r="G19" s="105"/>
      <c r="H19" s="105"/>
      <c r="I19" s="105"/>
      <c r="J19" s="105"/>
      <c r="K19" s="110"/>
      <c r="L19" s="110"/>
      <c r="M19" s="111"/>
      <c r="N19" s="111"/>
      <c r="O19" s="105"/>
      <c r="P19" s="105"/>
    </row>
    <row r="20" spans="1:16">
      <c r="A20" s="110"/>
      <c r="B20" s="110"/>
      <c r="C20" s="112"/>
      <c r="D20" s="113"/>
      <c r="E20" s="105"/>
      <c r="F20" s="105"/>
      <c r="G20" s="105"/>
      <c r="H20" s="105"/>
      <c r="I20" s="105"/>
      <c r="J20" s="105"/>
      <c r="K20" s="110"/>
      <c r="L20" s="110"/>
      <c r="M20" s="111"/>
      <c r="N20" s="111"/>
      <c r="O20" s="105"/>
      <c r="P20" s="105"/>
    </row>
    <row r="21" spans="1:16">
      <c r="A21" s="105" t="s">
        <v>226</v>
      </c>
      <c r="B21" s="105" t="s">
        <v>230</v>
      </c>
      <c r="C21" s="105" t="s">
        <v>231</v>
      </c>
      <c r="D21" s="105" t="s">
        <v>232</v>
      </c>
      <c r="E21" s="105"/>
      <c r="F21" s="105"/>
      <c r="G21" s="105"/>
      <c r="H21" s="105"/>
      <c r="I21" s="105"/>
      <c r="J21" s="105"/>
      <c r="K21" s="110"/>
      <c r="L21" s="110"/>
      <c r="M21" s="111"/>
      <c r="N21" s="111"/>
      <c r="O21" s="105"/>
      <c r="P21" s="105"/>
    </row>
    <row r="22" spans="1:16">
      <c r="A22" s="106">
        <v>1997</v>
      </c>
      <c r="B22" s="107">
        <v>1085</v>
      </c>
      <c r="C22" s="107">
        <v>10801</v>
      </c>
      <c r="D22" s="108">
        <f t="shared" ref="D22:D36" si="1">B22/C22*100</f>
        <v>10.045366169799093</v>
      </c>
      <c r="E22" s="105"/>
      <c r="F22" s="105"/>
      <c r="G22" s="105"/>
      <c r="H22" s="105"/>
      <c r="I22" s="105"/>
      <c r="J22" s="105"/>
      <c r="K22" s="110"/>
      <c r="L22" s="110"/>
      <c r="M22" s="111"/>
      <c r="N22" s="111"/>
      <c r="O22" s="105"/>
      <c r="P22" s="105"/>
    </row>
    <row r="23" spans="1:16">
      <c r="A23" s="106">
        <v>1998</v>
      </c>
      <c r="B23" s="107">
        <v>1018</v>
      </c>
      <c r="C23" s="107">
        <v>10505</v>
      </c>
      <c r="D23" s="108">
        <f t="shared" si="1"/>
        <v>9.6906235126130422</v>
      </c>
      <c r="E23" s="105"/>
      <c r="F23" s="110"/>
      <c r="G23" s="110"/>
      <c r="H23" s="110"/>
      <c r="I23" s="113"/>
      <c r="J23" s="105"/>
      <c r="K23" s="105"/>
      <c r="L23" s="105"/>
      <c r="M23" s="105"/>
      <c r="N23" s="105"/>
      <c r="O23" s="105"/>
      <c r="P23" s="105"/>
    </row>
    <row r="24" spans="1:16">
      <c r="A24" s="106">
        <v>1999</v>
      </c>
      <c r="B24" s="107">
        <v>718</v>
      </c>
      <c r="C24" s="107">
        <v>10419</v>
      </c>
      <c r="D24" s="108">
        <f t="shared" si="1"/>
        <v>6.8912563585756788</v>
      </c>
      <c r="E24" s="105"/>
      <c r="F24" s="110"/>
      <c r="G24" s="110"/>
      <c r="H24" s="110"/>
      <c r="I24" s="105"/>
      <c r="J24" s="105"/>
      <c r="K24" s="105"/>
      <c r="L24" s="105"/>
      <c r="M24" s="105"/>
      <c r="N24" s="105"/>
      <c r="O24" s="105"/>
      <c r="P24" s="105"/>
    </row>
    <row r="25" spans="1:16">
      <c r="A25" s="106">
        <v>2000</v>
      </c>
      <c r="B25" s="107">
        <v>695</v>
      </c>
      <c r="C25" s="107">
        <v>10258</v>
      </c>
      <c r="D25" s="108">
        <f t="shared" si="1"/>
        <v>6.7751998440241765</v>
      </c>
      <c r="E25" s="105"/>
      <c r="F25" s="110"/>
      <c r="G25" s="110"/>
      <c r="H25" s="110"/>
      <c r="I25" s="105"/>
      <c r="J25" s="105"/>
      <c r="K25" s="105"/>
      <c r="L25" s="105"/>
      <c r="M25" s="105"/>
      <c r="N25" s="105"/>
      <c r="O25" s="105"/>
      <c r="P25" s="109"/>
    </row>
    <row r="26" spans="1:16">
      <c r="A26" s="106">
        <v>2001</v>
      </c>
      <c r="B26" s="107">
        <v>729</v>
      </c>
      <c r="C26" s="107">
        <v>10972</v>
      </c>
      <c r="D26" s="108">
        <f t="shared" si="1"/>
        <v>6.6441851986875688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>
      <c r="A27" s="106">
        <v>2002</v>
      </c>
      <c r="B27" s="107">
        <v>716</v>
      </c>
      <c r="C27" s="107">
        <v>10587</v>
      </c>
      <c r="D27" s="108">
        <f t="shared" si="1"/>
        <v>6.7630112402002451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>
      <c r="A28" s="106">
        <v>2003</v>
      </c>
      <c r="B28" s="107">
        <v>699</v>
      </c>
      <c r="C28" s="107">
        <v>10875</v>
      </c>
      <c r="D28" s="108">
        <f t="shared" si="1"/>
        <v>6.4275862068965512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16">
      <c r="A29" s="106">
        <v>2004</v>
      </c>
      <c r="B29" s="107">
        <v>501</v>
      </c>
      <c r="C29" s="107">
        <v>10002</v>
      </c>
      <c r="D29" s="108">
        <f t="shared" si="1"/>
        <v>5.0089982003599278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1:16">
      <c r="A30" s="106">
        <v>2005</v>
      </c>
      <c r="B30" s="107">
        <v>590</v>
      </c>
      <c r="C30" s="107">
        <v>10922</v>
      </c>
      <c r="D30" s="108">
        <f t="shared" si="1"/>
        <v>5.4019410364402125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</row>
    <row r="31" spans="1:16">
      <c r="A31" s="106">
        <v>2006</v>
      </c>
      <c r="B31" s="107">
        <v>525</v>
      </c>
      <c r="C31" s="107">
        <v>10551</v>
      </c>
      <c r="D31" s="108">
        <f t="shared" si="1"/>
        <v>4.9758316747227749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1:16">
      <c r="A32" s="106">
        <v>2007</v>
      </c>
      <c r="B32" s="107">
        <v>451</v>
      </c>
      <c r="C32" s="107">
        <v>10136</v>
      </c>
      <c r="D32" s="108">
        <f t="shared" si="1"/>
        <v>4.4494869771112864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1:16">
      <c r="A33" s="106">
        <v>2008</v>
      </c>
      <c r="B33" s="107">
        <v>391</v>
      </c>
      <c r="C33" s="107">
        <v>10175</v>
      </c>
      <c r="D33" s="108">
        <f t="shared" si="1"/>
        <v>3.8427518427518423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6">
      <c r="A34" s="106">
        <v>2009</v>
      </c>
      <c r="B34" s="107">
        <v>371</v>
      </c>
      <c r="C34" s="107">
        <v>10196</v>
      </c>
      <c r="D34" s="108">
        <f t="shared" si="1"/>
        <v>3.6386818360141229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6">
      <c r="A35" s="106">
        <v>2010</v>
      </c>
      <c r="B35" s="107">
        <v>343</v>
      </c>
      <c r="C35" s="107">
        <v>10441</v>
      </c>
      <c r="D35" s="108">
        <f t="shared" si="1"/>
        <v>3.2851259457906332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>
      <c r="A36" s="106">
        <v>2011</v>
      </c>
      <c r="B36" s="107">
        <v>340</v>
      </c>
      <c r="C36" s="107">
        <v>10377</v>
      </c>
      <c r="D36" s="108">
        <f t="shared" si="1"/>
        <v>3.2764768237448201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1:1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1:1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16"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16"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1:16"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1:16"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16"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16"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</sheetData>
  <mergeCells count="1">
    <mergeCell ref="V2:W2"/>
  </mergeCells>
  <hyperlinks>
    <hyperlink ref="V2:W2" location="Indhold!A1" display="Tilbage til oversigt" xr:uid="{E2D91887-E938-4BFC-8C88-B4668573013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8D08-71F5-4267-98F9-541CE6AEC2D5}">
  <dimension ref="A2:Z31"/>
  <sheetViews>
    <sheetView zoomScaleNormal="100" workbookViewId="0">
      <selection activeCell="Y2" sqref="Y2:Z2"/>
    </sheetView>
  </sheetViews>
  <sheetFormatPr defaultRowHeight="15"/>
  <cols>
    <col min="1" max="1" width="24.42578125" bestFit="1" customWidth="1"/>
  </cols>
  <sheetData>
    <row r="2" spans="1:26">
      <c r="A2" s="31" t="s">
        <v>97</v>
      </c>
      <c r="B2" s="31" t="s">
        <v>233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 t="s">
        <v>93</v>
      </c>
      <c r="P2" s="31" t="s">
        <v>234</v>
      </c>
      <c r="Q2" s="34"/>
      <c r="R2" s="34"/>
      <c r="S2" s="34"/>
      <c r="T2" s="34"/>
      <c r="U2" s="34"/>
      <c r="V2" s="34"/>
      <c r="W2" s="34"/>
      <c r="X2" s="34"/>
      <c r="Y2" s="204" t="s">
        <v>78</v>
      </c>
      <c r="Z2" s="204"/>
    </row>
    <row r="4" spans="1:26">
      <c r="A4" s="114" t="s">
        <v>235</v>
      </c>
      <c r="B4" s="105" t="s">
        <v>236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6">
      <c r="A5" s="110">
        <v>1997</v>
      </c>
      <c r="B5" s="115">
        <v>7.2975277900695801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26">
      <c r="A6" s="110">
        <v>1998</v>
      </c>
      <c r="B6" s="115">
        <v>8.0359458923339844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26">
      <c r="A7" s="110">
        <v>1999</v>
      </c>
      <c r="B7" s="115">
        <v>6.705397367477417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26">
      <c r="A8" s="110">
        <v>2000</v>
      </c>
      <c r="B8" s="115">
        <v>6.7243516445159912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26">
      <c r="A9" s="110">
        <v>2001</v>
      </c>
      <c r="B9" s="115">
        <v>8.5848689079284668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26">
      <c r="A10" s="110">
        <v>2002</v>
      </c>
      <c r="B10" s="115">
        <v>9.5336258411407471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26">
      <c r="A11" s="110">
        <v>2003</v>
      </c>
      <c r="B11" s="115">
        <v>9.6269428730010986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26">
      <c r="A12" s="110">
        <v>2004</v>
      </c>
      <c r="B12" s="115">
        <v>12.834960222244263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26">
      <c r="A13" s="110">
        <v>2005</v>
      </c>
      <c r="B13" s="115">
        <v>13.203632831573486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26">
      <c r="A14" s="110">
        <v>2006</v>
      </c>
      <c r="B14" s="115">
        <v>11.958545446395874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26">
      <c r="A15" s="110">
        <v>2007</v>
      </c>
      <c r="B15" s="115">
        <v>13.989537954330444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26">
      <c r="A16" s="110">
        <v>2008</v>
      </c>
      <c r="B16" s="115">
        <v>12.755310535430908</v>
      </c>
      <c r="C16" s="115">
        <v>9.5622562369374187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>
      <c r="A17" s="110">
        <v>2009</v>
      </c>
      <c r="B17" s="115">
        <v>15.061324834823608</v>
      </c>
      <c r="C17" s="115">
        <v>10.794746166875052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>
      <c r="A18" s="110">
        <v>2010</v>
      </c>
      <c r="B18" s="115">
        <v>12.572085857391357</v>
      </c>
      <c r="C18" s="115">
        <v>8.6313506718092992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>
      <c r="A19" s="110">
        <v>2011</v>
      </c>
      <c r="B19" s="115">
        <v>11.54751181602478</v>
      </c>
      <c r="C19" s="115">
        <v>7.8020615871443448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>
      <c r="A20" s="110">
        <v>2012</v>
      </c>
      <c r="B20" s="115">
        <v>11.240202188491821</v>
      </c>
      <c r="C20" s="115">
        <v>7.494042281218209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>
      <c r="A21" s="110">
        <v>2013</v>
      </c>
      <c r="B21" s="115">
        <v>11.938047409057617</v>
      </c>
      <c r="C21" s="115">
        <v>7.8910376126897805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4">
      <c r="A22" s="110">
        <v>2014</v>
      </c>
      <c r="B22" s="115">
        <v>15.419661998748779</v>
      </c>
      <c r="C22" s="115">
        <v>10.080942285729652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>
      <c r="A23" s="110">
        <v>2015</v>
      </c>
      <c r="B23" s="115">
        <v>17.209148406982422</v>
      </c>
      <c r="C23" s="115">
        <v>11.164701694977156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>
      <c r="A24" s="110">
        <v>2016</v>
      </c>
      <c r="B24" s="115">
        <v>17.451471090316772</v>
      </c>
      <c r="C24" s="115">
        <v>11.32265623989117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>
      <c r="A25" s="110">
        <v>2017</v>
      </c>
      <c r="B25" s="115">
        <v>17.876631021499634</v>
      </c>
      <c r="C25" s="115">
        <v>11.597027155495516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>
      <c r="E29" s="105"/>
      <c r="F29" s="105"/>
      <c r="G29" s="105"/>
      <c r="H29" s="105"/>
      <c r="I29" s="105"/>
      <c r="J29" s="105"/>
      <c r="K29" s="105"/>
      <c r="L29" s="105"/>
      <c r="M29" s="105"/>
      <c r="N29" s="105"/>
    </row>
    <row r="30" spans="1:14">
      <c r="E30" s="105"/>
      <c r="F30" s="105"/>
      <c r="G30" s="105"/>
      <c r="H30" s="105"/>
      <c r="I30" s="105"/>
      <c r="J30" s="105"/>
      <c r="K30" s="105"/>
      <c r="L30" s="105"/>
      <c r="M30" s="105"/>
      <c r="N30" s="105"/>
    </row>
    <row r="31" spans="1:14">
      <c r="E31" s="105"/>
      <c r="F31" s="105"/>
      <c r="G31" s="105"/>
      <c r="H31" s="105"/>
      <c r="I31" s="105"/>
      <c r="J31" s="105"/>
      <c r="K31" s="105"/>
      <c r="L31" s="105"/>
      <c r="M31" s="105"/>
      <c r="N31" s="105"/>
    </row>
  </sheetData>
  <mergeCells count="1">
    <mergeCell ref="Y2:Z2"/>
  </mergeCells>
  <hyperlinks>
    <hyperlink ref="Y2:Z2" location="Indhold!A1" display="Tilbage til oversigt" xr:uid="{BADDE3E9-8165-4B0F-B2E4-FB5ED9D6A8A2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105C-5559-4ECE-B952-57EDD73A63B5}">
  <dimension ref="A1:Y29"/>
  <sheetViews>
    <sheetView zoomScaleNormal="100" workbookViewId="0">
      <selection activeCell="V2" sqref="V2:W2"/>
    </sheetView>
  </sheetViews>
  <sheetFormatPr defaultColWidth="9.140625" defaultRowHeight="12.75"/>
  <cols>
    <col min="1" max="1" width="9.140625" style="120"/>
    <col min="2" max="3" width="11.85546875" style="120" bestFit="1" customWidth="1"/>
    <col min="4" max="16384" width="9.140625" style="120"/>
  </cols>
  <sheetData>
    <row r="1" spans="1:25" s="71" customFormat="1" ht="15"/>
    <row r="2" spans="1:25" s="71" customFormat="1" ht="15">
      <c r="A2" s="31" t="s">
        <v>98</v>
      </c>
      <c r="B2" s="31" t="s">
        <v>238</v>
      </c>
      <c r="C2" s="31"/>
      <c r="D2" s="31"/>
      <c r="E2" s="31"/>
      <c r="F2" s="31"/>
      <c r="G2" s="31"/>
      <c r="H2" s="31"/>
      <c r="I2" s="31"/>
      <c r="J2" s="31"/>
      <c r="K2" s="31" t="s">
        <v>93</v>
      </c>
      <c r="L2" s="31" t="s">
        <v>237</v>
      </c>
      <c r="M2" s="31"/>
      <c r="N2" s="34"/>
      <c r="O2" s="34"/>
      <c r="P2" s="34"/>
      <c r="Q2" s="34"/>
      <c r="R2" s="34"/>
      <c r="S2" s="34"/>
      <c r="T2" s="34"/>
      <c r="U2" s="34"/>
      <c r="V2" s="204" t="s">
        <v>78</v>
      </c>
      <c r="W2" s="204"/>
    </row>
    <row r="3" spans="1:25" s="71" customFormat="1" ht="15"/>
    <row r="4" spans="1:25">
      <c r="A4" s="121" t="s">
        <v>239</v>
      </c>
      <c r="B4" s="120">
        <v>0</v>
      </c>
      <c r="C4" s="120">
        <v>1</v>
      </c>
      <c r="D4" s="120">
        <v>2</v>
      </c>
      <c r="E4" s="120">
        <v>3</v>
      </c>
      <c r="F4" s="120">
        <v>4</v>
      </c>
      <c r="G4" s="120">
        <v>5</v>
      </c>
      <c r="H4" s="120">
        <v>6</v>
      </c>
      <c r="I4" s="120">
        <v>7</v>
      </c>
      <c r="J4" s="120">
        <v>8</v>
      </c>
      <c r="K4" s="120">
        <v>9</v>
      </c>
      <c r="L4" s="120">
        <v>10</v>
      </c>
      <c r="M4" s="120">
        <v>11</v>
      </c>
      <c r="N4" s="120">
        <v>12</v>
      </c>
      <c r="O4" s="120">
        <v>13</v>
      </c>
      <c r="P4" s="120">
        <v>14</v>
      </c>
      <c r="Q4" s="120">
        <v>15</v>
      </c>
      <c r="R4" s="120">
        <v>16</v>
      </c>
      <c r="S4" s="120">
        <v>17</v>
      </c>
      <c r="T4" s="120">
        <v>18</v>
      </c>
      <c r="U4" s="120">
        <v>19</v>
      </c>
      <c r="V4" s="120">
        <v>20</v>
      </c>
      <c r="W4" s="120">
        <v>21</v>
      </c>
      <c r="X4" s="120">
        <v>22</v>
      </c>
      <c r="Y4" s="120">
        <v>23</v>
      </c>
    </row>
    <row r="5" spans="1:25">
      <c r="A5" s="120">
        <v>1994</v>
      </c>
      <c r="B5" s="122">
        <v>40.827218145430287</v>
      </c>
      <c r="C5" s="122">
        <v>52.368245496998</v>
      </c>
      <c r="D5" s="122">
        <v>53.769179452968643</v>
      </c>
      <c r="E5" s="122">
        <v>55.03669112741828</v>
      </c>
      <c r="F5" s="122">
        <v>55.770513675783853</v>
      </c>
      <c r="G5" s="122">
        <v>56.237491661107406</v>
      </c>
      <c r="H5" s="122">
        <v>55.436957971981315</v>
      </c>
      <c r="I5" s="122">
        <v>55.303535690460301</v>
      </c>
      <c r="J5" s="122">
        <v>54.836557705136755</v>
      </c>
      <c r="K5" s="122">
        <v>52.434956637758503</v>
      </c>
      <c r="L5" s="122">
        <v>52.768512341561035</v>
      </c>
      <c r="M5" s="122">
        <v>52.101400933955965</v>
      </c>
      <c r="N5" s="122">
        <v>49.69979986657772</v>
      </c>
      <c r="O5" s="122">
        <v>48.96597731821214</v>
      </c>
      <c r="P5" s="122">
        <v>41.094062708472315</v>
      </c>
      <c r="Q5" s="122">
        <v>40.893929286190797</v>
      </c>
      <c r="R5" s="122">
        <v>40.827218145430287</v>
      </c>
      <c r="S5" s="122">
        <v>40.160106737825217</v>
      </c>
      <c r="T5" s="122">
        <v>40.160106737825217</v>
      </c>
      <c r="U5" s="122">
        <v>40.627084723148762</v>
      </c>
      <c r="V5" s="122">
        <v>38.892595063375587</v>
      </c>
      <c r="W5" s="122">
        <v>38.425617078052035</v>
      </c>
      <c r="X5" s="122">
        <v>37.024683122081385</v>
      </c>
      <c r="Y5" s="122">
        <v>36.557705136757839</v>
      </c>
    </row>
    <row r="6" spans="1:25">
      <c r="A6" s="120">
        <v>1995</v>
      </c>
      <c r="B6" s="122">
        <v>46.122685185185183</v>
      </c>
      <c r="C6" s="122">
        <v>51.620370370370374</v>
      </c>
      <c r="D6" s="122">
        <v>51.793981481481474</v>
      </c>
      <c r="E6" s="122">
        <v>53.530092592592595</v>
      </c>
      <c r="F6" s="122">
        <v>53.240740740740748</v>
      </c>
      <c r="G6" s="122">
        <v>52.372685185185183</v>
      </c>
      <c r="H6" s="122">
        <v>51.851851851851848</v>
      </c>
      <c r="I6" s="122">
        <v>51.331018518518526</v>
      </c>
      <c r="J6" s="122">
        <v>50.289351851851848</v>
      </c>
      <c r="K6" s="122">
        <v>48.379629629629626</v>
      </c>
      <c r="L6" s="122">
        <v>47.800925925925924</v>
      </c>
      <c r="M6" s="122">
        <v>47.048611111111107</v>
      </c>
      <c r="N6" s="122">
        <v>44.618055555555557</v>
      </c>
      <c r="O6" s="122">
        <v>37.962962962962962</v>
      </c>
      <c r="P6" s="122">
        <v>37.152777777777779</v>
      </c>
      <c r="Q6" s="122">
        <v>37.094907407407405</v>
      </c>
      <c r="R6" s="122">
        <v>36.226851851851855</v>
      </c>
      <c r="S6" s="122">
        <v>36.284722222222221</v>
      </c>
      <c r="T6" s="122">
        <v>36.226851851851855</v>
      </c>
      <c r="U6" s="122">
        <v>35.300925925925924</v>
      </c>
      <c r="V6" s="122">
        <v>34.143518518518519</v>
      </c>
      <c r="W6" s="122">
        <v>33.738425925925924</v>
      </c>
      <c r="X6" s="122">
        <v>34.317129629629626</v>
      </c>
      <c r="Y6" s="122"/>
    </row>
    <row r="7" spans="1:25">
      <c r="A7" s="120">
        <v>1996</v>
      </c>
      <c r="B7" s="122">
        <v>48.97745149449397</v>
      </c>
      <c r="C7" s="122">
        <v>53.434714210802305</v>
      </c>
      <c r="D7" s="122">
        <v>54.69323544834819</v>
      </c>
      <c r="E7" s="122">
        <v>54.326166754063976</v>
      </c>
      <c r="F7" s="122">
        <v>53.749344520188778</v>
      </c>
      <c r="G7" s="122">
        <v>53.539590980597794</v>
      </c>
      <c r="H7" s="122">
        <v>52.962768746722602</v>
      </c>
      <c r="I7" s="122">
        <v>52.228631358154168</v>
      </c>
      <c r="J7" s="122">
        <v>50.235972732039855</v>
      </c>
      <c r="K7" s="122">
        <v>50.603041426324069</v>
      </c>
      <c r="L7" s="122">
        <v>49.606712113266909</v>
      </c>
      <c r="M7" s="122">
        <v>48.085998951232298</v>
      </c>
      <c r="N7" s="122">
        <v>41.321447299423177</v>
      </c>
      <c r="O7" s="122">
        <v>40.63974829575249</v>
      </c>
      <c r="P7" s="122">
        <v>41.636077608809643</v>
      </c>
      <c r="Q7" s="122">
        <v>41.740954378605139</v>
      </c>
      <c r="R7" s="122">
        <v>41.006816990036704</v>
      </c>
      <c r="S7" s="122">
        <v>40.325117986366024</v>
      </c>
      <c r="T7" s="122">
        <v>39.223911903513368</v>
      </c>
      <c r="U7" s="122">
        <v>39.066596748820139</v>
      </c>
      <c r="V7" s="122">
        <v>38.437336130047193</v>
      </c>
      <c r="W7" s="122">
        <v>37.336130047194551</v>
      </c>
      <c r="X7" s="122"/>
    </row>
    <row r="8" spans="1:25">
      <c r="A8" s="120">
        <v>1997</v>
      </c>
      <c r="B8" s="122">
        <v>47.610033128253669</v>
      </c>
      <c r="C8" s="122">
        <v>55.56081400851869</v>
      </c>
      <c r="D8" s="122">
        <v>56.034074775201134</v>
      </c>
      <c r="E8" s="122">
        <v>54.850922858495032</v>
      </c>
      <c r="F8" s="122">
        <v>54.188357785139608</v>
      </c>
      <c r="G8" s="122">
        <v>53.005205868433499</v>
      </c>
      <c r="H8" s="122">
        <v>50.402271651680074</v>
      </c>
      <c r="I8" s="122">
        <v>49.266445811642214</v>
      </c>
      <c r="J8" s="122">
        <v>48.982489351632751</v>
      </c>
      <c r="K8" s="122">
        <v>48.556554661618549</v>
      </c>
      <c r="L8" s="122">
        <v>45.243729294841458</v>
      </c>
      <c r="M8" s="122">
        <v>38.854708944628491</v>
      </c>
      <c r="N8" s="122">
        <v>37.860861334595363</v>
      </c>
      <c r="O8" s="122">
        <v>37.813535257927114</v>
      </c>
      <c r="P8" s="122">
        <v>37.67155702792239</v>
      </c>
      <c r="Q8" s="122">
        <v>36.867013724562234</v>
      </c>
      <c r="R8" s="122">
        <v>37.150970184571698</v>
      </c>
      <c r="S8" s="122">
        <v>36.157122574538569</v>
      </c>
      <c r="T8" s="122">
        <v>35.541883577851394</v>
      </c>
      <c r="U8" s="122">
        <v>34.358731661145292</v>
      </c>
      <c r="V8" s="122">
        <v>32.560340747752008</v>
      </c>
      <c r="W8" s="122"/>
      <c r="X8" s="122"/>
    </row>
    <row r="9" spans="1:25">
      <c r="A9" s="120">
        <v>1998</v>
      </c>
      <c r="B9" s="122">
        <v>52.950622240064227</v>
      </c>
      <c r="C9" s="122">
        <v>58.048976314733039</v>
      </c>
      <c r="D9" s="122">
        <v>56.443195503813726</v>
      </c>
      <c r="E9" s="122">
        <v>56.122039341629872</v>
      </c>
      <c r="F9" s="122">
        <v>55.158570855078281</v>
      </c>
      <c r="G9" s="122">
        <v>54.074668807707752</v>
      </c>
      <c r="H9" s="122">
        <v>52.950622240064227</v>
      </c>
      <c r="I9" s="122">
        <v>51.625853071055808</v>
      </c>
      <c r="J9" s="122">
        <v>50.863107185869126</v>
      </c>
      <c r="K9" s="122">
        <v>48.293857888398236</v>
      </c>
      <c r="L9" s="122">
        <v>40.746688077077479</v>
      </c>
      <c r="M9" s="122">
        <v>39.58249698916098</v>
      </c>
      <c r="N9" s="122">
        <v>40.345242874347655</v>
      </c>
      <c r="O9" s="122">
        <v>39.903653151344841</v>
      </c>
      <c r="P9" s="122">
        <v>38.980329185066239</v>
      </c>
      <c r="Q9" s="122">
        <v>39.341629867523082</v>
      </c>
      <c r="R9" s="122">
        <v>37.735849056603776</v>
      </c>
      <c r="S9" s="122">
        <v>36.732236049779203</v>
      </c>
      <c r="T9" s="122">
        <v>34.805299076676036</v>
      </c>
      <c r="U9" s="122">
        <v>33.480529907667602</v>
      </c>
      <c r="V9" s="122"/>
      <c r="W9" s="122"/>
      <c r="X9" s="122"/>
    </row>
    <row r="10" spans="1:25">
      <c r="A10" s="120">
        <v>1999</v>
      </c>
      <c r="B10" s="122">
        <v>49.728629579375848</v>
      </c>
      <c r="C10" s="122">
        <v>55.020352781546812</v>
      </c>
      <c r="D10" s="122">
        <v>55.630936227951153</v>
      </c>
      <c r="E10" s="122">
        <v>55.766621438263229</v>
      </c>
      <c r="F10" s="122">
        <v>55.223880597014926</v>
      </c>
      <c r="G10" s="122">
        <v>53.086838534599735</v>
      </c>
      <c r="H10" s="122">
        <v>52.713704206241516</v>
      </c>
      <c r="I10" s="122">
        <v>51.72998643147897</v>
      </c>
      <c r="J10" s="122">
        <v>49.55902306648575</v>
      </c>
      <c r="K10" s="122">
        <v>42.639077340569877</v>
      </c>
      <c r="L10" s="122">
        <v>42.435549525101763</v>
      </c>
      <c r="M10" s="122">
        <v>42.401628222523748</v>
      </c>
      <c r="N10" s="122">
        <v>41.824966078697422</v>
      </c>
      <c r="O10" s="122">
        <v>41.55359565807327</v>
      </c>
      <c r="P10" s="122">
        <v>40.705563093622793</v>
      </c>
      <c r="Q10" s="122">
        <v>39.213025780189959</v>
      </c>
      <c r="R10" s="122">
        <v>37.924016282225239</v>
      </c>
      <c r="S10" s="122">
        <v>36.940298507462686</v>
      </c>
      <c r="T10" s="122">
        <v>36.227951153324291</v>
      </c>
      <c r="U10" s="122"/>
      <c r="V10" s="122"/>
      <c r="W10" s="122"/>
      <c r="X10" s="122"/>
    </row>
    <row r="11" spans="1:25">
      <c r="A11" s="120">
        <v>2000</v>
      </c>
      <c r="B11" s="122">
        <v>36.303191489361701</v>
      </c>
      <c r="C11" s="122">
        <v>57.347074468085104</v>
      </c>
      <c r="D11" s="122">
        <v>56.283244680851062</v>
      </c>
      <c r="E11" s="122">
        <v>55.186170212765958</v>
      </c>
      <c r="F11" s="122">
        <v>54.753989361702125</v>
      </c>
      <c r="G11" s="122">
        <v>53.324468085106382</v>
      </c>
      <c r="H11" s="122">
        <v>52.26063829787234</v>
      </c>
      <c r="I11" s="122">
        <v>50.398936170212771</v>
      </c>
      <c r="J11" s="122">
        <v>42.918882978723403</v>
      </c>
      <c r="K11" s="122">
        <v>42.386968085106389</v>
      </c>
      <c r="L11" s="122">
        <v>42.353723404255319</v>
      </c>
      <c r="M11" s="122">
        <v>42.121010638297875</v>
      </c>
      <c r="N11" s="122">
        <v>41.356382978723403</v>
      </c>
      <c r="O11" s="122">
        <v>41.389627659574465</v>
      </c>
      <c r="P11" s="122">
        <v>39.594414893617021</v>
      </c>
      <c r="Q11" s="122">
        <v>37.566489361702125</v>
      </c>
      <c r="R11" s="122">
        <v>36.735372340425535</v>
      </c>
      <c r="S11" s="122">
        <v>35.23936170212766</v>
      </c>
      <c r="T11" s="122"/>
      <c r="U11" s="122"/>
      <c r="V11" s="122"/>
      <c r="W11" s="122"/>
      <c r="X11" s="122"/>
    </row>
    <row r="12" spans="1:25">
      <c r="A12" s="120">
        <v>2001</v>
      </c>
      <c r="B12" s="122">
        <v>51.971830985915489</v>
      </c>
      <c r="C12" s="122">
        <v>58.676056338028168</v>
      </c>
      <c r="D12" s="122">
        <v>57.267605633802823</v>
      </c>
      <c r="E12" s="122">
        <v>55.91549295774648</v>
      </c>
      <c r="F12" s="122">
        <v>55.690140845070424</v>
      </c>
      <c r="G12" s="122">
        <v>53.971830985915489</v>
      </c>
      <c r="H12" s="122">
        <v>51.746478873239433</v>
      </c>
      <c r="I12" s="122">
        <v>43.154929577464792</v>
      </c>
      <c r="J12" s="122">
        <v>43.070422535211264</v>
      </c>
      <c r="K12" s="122">
        <v>44.028169014084504</v>
      </c>
      <c r="L12" s="122">
        <v>43.183098591549296</v>
      </c>
      <c r="M12" s="122">
        <v>42.95774647887324</v>
      </c>
      <c r="N12" s="122">
        <v>42.422535211267601</v>
      </c>
      <c r="O12" s="122">
        <v>40.366197183098592</v>
      </c>
      <c r="P12" s="122">
        <v>39.549295774647888</v>
      </c>
      <c r="Q12" s="122">
        <v>38.87323943661972</v>
      </c>
      <c r="R12" s="122">
        <v>37.661971830985912</v>
      </c>
      <c r="S12" s="122"/>
      <c r="T12" s="122"/>
      <c r="U12" s="122"/>
      <c r="V12" s="122"/>
      <c r="W12" s="122"/>
      <c r="X12" s="122"/>
    </row>
    <row r="13" spans="1:25">
      <c r="A13" s="120">
        <v>2002</v>
      </c>
      <c r="B13" s="122">
        <v>51.445086705202314</v>
      </c>
      <c r="C13" s="122">
        <v>54.063243794627681</v>
      </c>
      <c r="D13" s="122">
        <v>53.553213192791574</v>
      </c>
      <c r="E13" s="122">
        <v>52.805168310098608</v>
      </c>
      <c r="F13" s="122">
        <v>51.513090785447126</v>
      </c>
      <c r="G13" s="122">
        <v>49.336960217613054</v>
      </c>
      <c r="H13" s="122">
        <v>41.856511390683444</v>
      </c>
      <c r="I13" s="122">
        <v>41.550493029581773</v>
      </c>
      <c r="J13" s="122">
        <v>41.788507310438625</v>
      </c>
      <c r="K13" s="122">
        <v>40.394423665419929</v>
      </c>
      <c r="L13" s="122">
        <v>40.870452227133633</v>
      </c>
      <c r="M13" s="122">
        <v>40.224413464807888</v>
      </c>
      <c r="N13" s="122">
        <v>38.728323699421964</v>
      </c>
      <c r="O13" s="122">
        <v>37.53825229513771</v>
      </c>
      <c r="P13" s="122">
        <v>36.212172730363825</v>
      </c>
      <c r="Q13" s="122">
        <v>34.920095205712343</v>
      </c>
      <c r="R13" s="122"/>
      <c r="S13" s="122"/>
      <c r="T13" s="122"/>
      <c r="U13" s="122"/>
      <c r="V13" s="122"/>
      <c r="W13" s="122"/>
      <c r="X13" s="122"/>
    </row>
    <row r="14" spans="1:25">
      <c r="A14" s="120">
        <v>2003</v>
      </c>
      <c r="B14" s="122">
        <v>52.325581395348841</v>
      </c>
      <c r="C14" s="122">
        <v>57.848837209302332</v>
      </c>
      <c r="D14" s="122">
        <v>57.138242894056845</v>
      </c>
      <c r="E14" s="122">
        <v>55.684754521963818</v>
      </c>
      <c r="F14" s="122">
        <v>53.326873385012917</v>
      </c>
      <c r="G14" s="122">
        <v>45.639534883720927</v>
      </c>
      <c r="H14" s="122">
        <v>44.702842377260978</v>
      </c>
      <c r="I14" s="122">
        <v>44.928940568475454</v>
      </c>
      <c r="J14" s="122">
        <v>43.669250645994836</v>
      </c>
      <c r="K14" s="122">
        <v>43.830749354005164</v>
      </c>
      <c r="L14" s="122">
        <v>43.669250645994836</v>
      </c>
      <c r="M14" s="122">
        <v>43.217054263565892</v>
      </c>
      <c r="N14" s="122">
        <v>41.472868217054263</v>
      </c>
      <c r="O14" s="122">
        <v>40.148578811369504</v>
      </c>
      <c r="P14" s="122">
        <v>39.211886304909562</v>
      </c>
      <c r="Q14" s="122"/>
      <c r="R14" s="122"/>
      <c r="S14" s="122"/>
      <c r="T14" s="122"/>
      <c r="U14" s="122"/>
      <c r="V14" s="122"/>
      <c r="W14" s="122"/>
      <c r="X14" s="122"/>
    </row>
    <row r="15" spans="1:25">
      <c r="A15" s="120">
        <v>2004</v>
      </c>
      <c r="B15" s="122">
        <v>50.467008134980418</v>
      </c>
      <c r="C15" s="122">
        <v>56.282012654413982</v>
      </c>
      <c r="D15" s="122">
        <v>55.227478156071108</v>
      </c>
      <c r="E15" s="122">
        <v>52.485688460379635</v>
      </c>
      <c r="F15" s="122">
        <v>45.344983428743596</v>
      </c>
      <c r="G15" s="122">
        <v>45.073817414883997</v>
      </c>
      <c r="H15" s="122">
        <v>44.923169629406445</v>
      </c>
      <c r="I15" s="122">
        <v>43.627598674299492</v>
      </c>
      <c r="J15" s="122">
        <v>43.928894245254597</v>
      </c>
      <c r="K15" s="122">
        <v>43.80837601687255</v>
      </c>
      <c r="L15" s="122">
        <v>42.934618861102742</v>
      </c>
      <c r="M15" s="122">
        <v>41.277493220849657</v>
      </c>
      <c r="N15" s="122">
        <v>40.644772521843933</v>
      </c>
      <c r="O15" s="122">
        <v>39.590238023501058</v>
      </c>
      <c r="P15" s="122"/>
      <c r="Q15" s="122"/>
      <c r="R15" s="122"/>
      <c r="S15" s="122"/>
      <c r="T15" s="122"/>
      <c r="U15" s="122"/>
      <c r="V15" s="122"/>
      <c r="W15" s="122"/>
      <c r="X15" s="122"/>
    </row>
    <row r="16" spans="1:25">
      <c r="A16" s="120">
        <v>2005</v>
      </c>
      <c r="B16" s="122">
        <v>47.638436482084693</v>
      </c>
      <c r="C16" s="122">
        <v>50.977198697068403</v>
      </c>
      <c r="D16" s="122">
        <v>49.239956568946795</v>
      </c>
      <c r="E16" s="122">
        <v>42.236699239956572</v>
      </c>
      <c r="F16" s="122">
        <v>41.883821932681869</v>
      </c>
      <c r="G16" s="122">
        <v>42.155266015200873</v>
      </c>
      <c r="H16" s="122">
        <v>41.476655808903367</v>
      </c>
      <c r="I16" s="122">
        <v>41.069489685124864</v>
      </c>
      <c r="J16" s="122">
        <v>41.20521172638437</v>
      </c>
      <c r="K16" s="122">
        <v>40.119435396308361</v>
      </c>
      <c r="L16" s="122">
        <v>38.517915309446252</v>
      </c>
      <c r="M16" s="122">
        <v>37.269272529858846</v>
      </c>
      <c r="N16" s="122">
        <v>35.912052117263841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pans="1:24">
      <c r="A17" s="120">
        <v>2006</v>
      </c>
      <c r="B17" s="122">
        <v>46.210468920392586</v>
      </c>
      <c r="C17" s="122">
        <v>48.88222464558342</v>
      </c>
      <c r="D17" s="122">
        <v>42.666303162486372</v>
      </c>
      <c r="E17" s="122">
        <v>42.148309705561616</v>
      </c>
      <c r="F17" s="122">
        <v>43.211559432933477</v>
      </c>
      <c r="G17" s="122">
        <v>41.712104689203926</v>
      </c>
      <c r="H17" s="122">
        <v>41.085059978189747</v>
      </c>
      <c r="I17" s="122">
        <v>41.657579062159215</v>
      </c>
      <c r="J17" s="122">
        <v>39.885496183206108</v>
      </c>
      <c r="K17" s="122">
        <v>39.449291166848418</v>
      </c>
      <c r="L17" s="122">
        <v>37.840785169029445</v>
      </c>
      <c r="M17" s="122">
        <v>37.213740458015266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pans="1:24">
      <c r="A18" s="120">
        <v>2007</v>
      </c>
      <c r="B18" s="122">
        <v>44.199785177228783</v>
      </c>
      <c r="C18" s="122">
        <v>44.763694951664881</v>
      </c>
      <c r="D18" s="122">
        <v>44.683136412459724</v>
      </c>
      <c r="E18" s="122">
        <v>44.199785177228783</v>
      </c>
      <c r="F18" s="122">
        <v>42.991407089151451</v>
      </c>
      <c r="G18" s="122">
        <v>42.588614393125674</v>
      </c>
      <c r="H18" s="122">
        <v>42.642320085929107</v>
      </c>
      <c r="I18" s="122">
        <v>41.863587540279269</v>
      </c>
      <c r="J18" s="122">
        <v>39.849624060150376</v>
      </c>
      <c r="K18" s="122">
        <v>38.936627282491941</v>
      </c>
      <c r="L18" s="122">
        <v>37.835660580021482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pans="1:24">
      <c r="A19" s="120">
        <v>2008</v>
      </c>
      <c r="B19" s="122">
        <v>41.104110411041106</v>
      </c>
      <c r="C19" s="122">
        <v>42.724272427242724</v>
      </c>
      <c r="D19" s="122">
        <v>42.304230423042306</v>
      </c>
      <c r="E19" s="122">
        <v>40.624062406240625</v>
      </c>
      <c r="F19" s="122">
        <v>40.44404440444044</v>
      </c>
      <c r="G19" s="122">
        <v>40.054005400540056</v>
      </c>
      <c r="H19" s="122">
        <v>40.354035403540358</v>
      </c>
      <c r="I19" s="122">
        <v>39.063906390639062</v>
      </c>
      <c r="J19" s="122">
        <v>38.52385238523852</v>
      </c>
      <c r="K19" s="122">
        <v>37.383738373837382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spans="1:24">
      <c r="A20" s="120">
        <v>2009</v>
      </c>
      <c r="B20" s="122">
        <v>43.245934284766015</v>
      </c>
      <c r="C20" s="122">
        <v>45.569200132758048</v>
      </c>
      <c r="D20" s="122">
        <v>43.644208430136075</v>
      </c>
      <c r="E20" s="122">
        <v>42.814470627281779</v>
      </c>
      <c r="F20" s="122">
        <v>43.577829405907728</v>
      </c>
      <c r="G20" s="122">
        <v>43.810155990706939</v>
      </c>
      <c r="H20" s="122">
        <v>43.245934284766015</v>
      </c>
      <c r="I20" s="122">
        <v>42.482575506140059</v>
      </c>
      <c r="J20" s="122">
        <v>41.619648191171585</v>
      </c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spans="1:24">
      <c r="A21" s="120">
        <v>2010</v>
      </c>
      <c r="B21" s="122">
        <v>35.107348049591778</v>
      </c>
      <c r="C21" s="122">
        <v>34.895675839129119</v>
      </c>
      <c r="D21" s="122">
        <v>34.563048079830658</v>
      </c>
      <c r="E21" s="122">
        <v>36.951920169337768</v>
      </c>
      <c r="F21" s="122">
        <v>38.010281221651042</v>
      </c>
      <c r="G21" s="122">
        <v>38.463864529785305</v>
      </c>
      <c r="H21" s="122">
        <v>37.79860901118839</v>
      </c>
      <c r="I21" s="122">
        <v>37.133353492591468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spans="1:24">
      <c r="A22" s="120">
        <v>2011</v>
      </c>
      <c r="B22" s="122">
        <v>26.771378708551484</v>
      </c>
      <c r="C22" s="122">
        <v>29.773123909249566</v>
      </c>
      <c r="D22" s="122">
        <v>32.914485165794069</v>
      </c>
      <c r="E22" s="122">
        <v>34.973821989528794</v>
      </c>
      <c r="F22" s="122">
        <v>36.125654450261777</v>
      </c>
      <c r="G22" s="122">
        <v>36.719022687609076</v>
      </c>
      <c r="H22" s="122">
        <v>36.61431064572426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spans="1:24">
      <c r="A23" s="120">
        <v>2012</v>
      </c>
      <c r="B23" s="122">
        <v>27.445915402001937</v>
      </c>
      <c r="C23" s="122">
        <v>32.450758798837583</v>
      </c>
      <c r="D23" s="122">
        <v>35.033903777849531</v>
      </c>
      <c r="E23" s="122">
        <v>36.293186955117854</v>
      </c>
      <c r="F23" s="122">
        <v>36.3900548918308</v>
      </c>
      <c r="G23" s="122">
        <v>35.389086212463674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spans="1:24">
      <c r="A24" s="120">
        <v>2013</v>
      </c>
      <c r="B24" s="122">
        <v>31.052126638951073</v>
      </c>
      <c r="C24" s="122">
        <v>38.567316917173009</v>
      </c>
      <c r="D24" s="122">
        <v>39.238887112248158</v>
      </c>
      <c r="E24" s="122">
        <v>39.622641509433961</v>
      </c>
      <c r="F24" s="122">
        <v>39.206907579149345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4">
      <c r="A25" s="120">
        <v>2014</v>
      </c>
      <c r="B25" s="122">
        <v>43.404958677685954</v>
      </c>
      <c r="C25" s="122">
        <v>45.719008264462815</v>
      </c>
      <c r="D25" s="122">
        <v>44.628099173553721</v>
      </c>
      <c r="E25" s="122">
        <v>43.768595041322314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24">
      <c r="A26" s="120">
        <v>2015</v>
      </c>
      <c r="B26" s="122">
        <v>42.784970003157561</v>
      </c>
      <c r="C26" s="122">
        <v>44.300599936848748</v>
      </c>
      <c r="D26" s="122">
        <v>43.38490685191033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spans="1:24">
      <c r="A27" s="120">
        <v>2016</v>
      </c>
      <c r="B27" s="122">
        <v>40.182054616384917</v>
      </c>
      <c r="C27" s="122">
        <v>43.530559167750326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9" spans="1:24">
      <c r="A29" s="119" t="s">
        <v>240</v>
      </c>
    </row>
  </sheetData>
  <mergeCells count="1">
    <mergeCell ref="V2:W2"/>
  </mergeCells>
  <hyperlinks>
    <hyperlink ref="V2:W2" location="Indhold!A1" display="Tilbage til oversigt" xr:uid="{3A9A0B68-229B-4E69-83E2-FB9C87E0BC59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9A94-0D35-4FBA-AEAE-41E84FC23702}">
  <dimension ref="A2:X39"/>
  <sheetViews>
    <sheetView workbookViewId="0">
      <selection activeCell="S2" sqref="S2:T2"/>
    </sheetView>
  </sheetViews>
  <sheetFormatPr defaultRowHeight="15"/>
  <cols>
    <col min="1" max="1" width="16.85546875" customWidth="1"/>
    <col min="3" max="5" width="12" bestFit="1" customWidth="1"/>
  </cols>
  <sheetData>
    <row r="2" spans="1:24">
      <c r="A2" s="31" t="s">
        <v>81</v>
      </c>
      <c r="B2" s="31" t="s">
        <v>241</v>
      </c>
      <c r="C2" s="31"/>
      <c r="D2" s="31"/>
      <c r="E2" s="31"/>
      <c r="F2" s="31"/>
      <c r="G2" s="31"/>
      <c r="H2" s="31"/>
      <c r="I2" s="31" t="s">
        <v>93</v>
      </c>
      <c r="J2" s="31" t="s">
        <v>273</v>
      </c>
      <c r="K2" s="31"/>
      <c r="L2" s="31"/>
      <c r="M2" s="31"/>
      <c r="N2" s="34"/>
      <c r="O2" s="34"/>
      <c r="P2" s="34"/>
      <c r="Q2" s="34"/>
      <c r="R2" s="34"/>
      <c r="S2" s="204" t="s">
        <v>78</v>
      </c>
      <c r="T2" s="204"/>
    </row>
    <row r="4" spans="1:24">
      <c r="A4" s="116"/>
      <c r="B4" s="116" t="s">
        <v>242</v>
      </c>
      <c r="C4" s="116"/>
      <c r="D4" s="116" t="s">
        <v>243</v>
      </c>
      <c r="E4" s="116" t="s">
        <v>244</v>
      </c>
      <c r="F4" s="116"/>
      <c r="G4" s="116" t="s">
        <v>245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>
      <c r="A5" s="116" t="s">
        <v>246</v>
      </c>
      <c r="B5" s="118">
        <v>256.75736100000006</v>
      </c>
      <c r="C5" s="116"/>
      <c r="D5" s="116">
        <v>269.620474</v>
      </c>
      <c r="E5" s="116">
        <v>283.71824850000002</v>
      </c>
      <c r="F5" s="116" t="s">
        <v>247</v>
      </c>
      <c r="G5" s="117">
        <f>D5/E5</f>
        <v>0.95031065299981921</v>
      </c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4">
      <c r="A6" s="116" t="s">
        <v>248</v>
      </c>
      <c r="B6" s="118">
        <v>266.90617800000001</v>
      </c>
      <c r="C6" s="116"/>
      <c r="D6" s="116">
        <v>292.44366400000007</v>
      </c>
      <c r="E6" s="116">
        <v>305.14059600000002</v>
      </c>
      <c r="F6" s="116" t="s">
        <v>51</v>
      </c>
      <c r="G6" s="117">
        <f t="shared" ref="G6:G34" si="0">D6/E6</f>
        <v>0.95838989578430278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4">
      <c r="A7" s="116" t="s">
        <v>247</v>
      </c>
      <c r="B7" s="118">
        <v>269.620474</v>
      </c>
      <c r="C7" s="116"/>
      <c r="D7" s="116">
        <v>279.63836299999997</v>
      </c>
      <c r="E7" s="116">
        <v>291.586794</v>
      </c>
      <c r="F7" s="116" t="s">
        <v>249</v>
      </c>
      <c r="G7" s="117">
        <f t="shared" si="0"/>
        <v>0.95902272926667587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>
      <c r="A8" s="116" t="s">
        <v>250</v>
      </c>
      <c r="B8" s="118">
        <v>273.05407199999996</v>
      </c>
      <c r="C8" s="116"/>
      <c r="D8" s="116">
        <v>285.28444400000006</v>
      </c>
      <c r="E8" s="116">
        <v>295.13574499999999</v>
      </c>
      <c r="F8" s="116" t="s">
        <v>251</v>
      </c>
      <c r="G8" s="117">
        <f t="shared" si="0"/>
        <v>0.96662111869912637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>
      <c r="A9" s="116" t="s">
        <v>249</v>
      </c>
      <c r="B9" s="118">
        <v>279.63836299999997</v>
      </c>
      <c r="C9" s="116"/>
      <c r="D9" s="116">
        <v>300.73304400000001</v>
      </c>
      <c r="E9" s="116">
        <v>310.92358000000002</v>
      </c>
      <c r="F9" s="116" t="s">
        <v>252</v>
      </c>
      <c r="G9" s="117">
        <f t="shared" si="0"/>
        <v>0.96722494961623684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>
      <c r="A10" s="116" t="s">
        <v>253</v>
      </c>
      <c r="B10" s="118">
        <v>280.35852700000004</v>
      </c>
      <c r="C10" s="116"/>
      <c r="D10" s="116">
        <v>299.02387300000004</v>
      </c>
      <c r="E10" s="116">
        <v>308.62580700000001</v>
      </c>
      <c r="F10" s="116" t="s">
        <v>254</v>
      </c>
      <c r="G10" s="117">
        <f t="shared" si="0"/>
        <v>0.96888810403337411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>
      <c r="A11" s="116" t="s">
        <v>255</v>
      </c>
      <c r="B11" s="118">
        <v>283.43439699999999</v>
      </c>
      <c r="C11" s="116"/>
      <c r="D11" s="116">
        <v>296.54688600000003</v>
      </c>
      <c r="E11" s="116">
        <v>305.98431300000004</v>
      </c>
      <c r="F11" s="116" t="s">
        <v>256</v>
      </c>
      <c r="G11" s="117">
        <f t="shared" si="0"/>
        <v>0.96915715414469628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>
      <c r="A12" s="116" t="s">
        <v>251</v>
      </c>
      <c r="B12" s="118">
        <v>285.28444400000006</v>
      </c>
      <c r="C12" s="116"/>
      <c r="D12" s="116">
        <v>273.05407199999996</v>
      </c>
      <c r="E12" s="116">
        <v>279.85334800000004</v>
      </c>
      <c r="F12" s="116" t="s">
        <v>250</v>
      </c>
      <c r="G12" s="117">
        <f t="shared" si="0"/>
        <v>0.97570414630165481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>
      <c r="A13" s="116" t="s">
        <v>257</v>
      </c>
      <c r="B13" s="118">
        <v>285.83723300000003</v>
      </c>
      <c r="C13" s="116"/>
      <c r="D13" s="116">
        <v>303.14724200000006</v>
      </c>
      <c r="E13" s="116">
        <v>310.31140400000004</v>
      </c>
      <c r="F13" s="116" t="s">
        <v>258</v>
      </c>
      <c r="G13" s="117">
        <f t="shared" si="0"/>
        <v>0.97691299157023581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spans="1:24">
      <c r="A14" s="116" t="s">
        <v>259</v>
      </c>
      <c r="B14" s="118">
        <v>286.48926299999999</v>
      </c>
      <c r="C14" s="116"/>
      <c r="D14" s="116">
        <v>305.28839299999999</v>
      </c>
      <c r="E14" s="116">
        <v>311.72150099999999</v>
      </c>
      <c r="F14" s="116" t="s">
        <v>52</v>
      </c>
      <c r="G14" s="117">
        <f t="shared" si="0"/>
        <v>0.97936264268148765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4">
      <c r="A15" s="116" t="s">
        <v>260</v>
      </c>
      <c r="B15" s="118">
        <v>287.88498999999996</v>
      </c>
      <c r="C15" s="116"/>
      <c r="D15" s="116">
        <v>303.22234299999997</v>
      </c>
      <c r="E15" s="116">
        <v>308.99220300000007</v>
      </c>
      <c r="F15" s="116" t="s">
        <v>261</v>
      </c>
      <c r="G15" s="117">
        <f t="shared" si="0"/>
        <v>0.98132684273589876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>
      <c r="A16" s="116" t="s">
        <v>53</v>
      </c>
      <c r="B16" s="118">
        <v>289.44079699999998</v>
      </c>
      <c r="C16" s="116"/>
      <c r="D16" s="116">
        <v>286.48926299999999</v>
      </c>
      <c r="E16" s="116">
        <v>291.67278100000004</v>
      </c>
      <c r="F16" s="116" t="s">
        <v>259</v>
      </c>
      <c r="G16" s="117">
        <f t="shared" si="0"/>
        <v>0.9822283108412504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>
      <c r="A17" s="116" t="s">
        <v>262</v>
      </c>
      <c r="B17" s="118">
        <v>292.21496200000001</v>
      </c>
      <c r="C17" s="116"/>
      <c r="D17" s="116">
        <v>285.83723300000003</v>
      </c>
      <c r="E17" s="116">
        <v>289.65160800000001</v>
      </c>
      <c r="F17" s="116" t="s">
        <v>257</v>
      </c>
      <c r="G17" s="117">
        <f t="shared" si="0"/>
        <v>0.98683116235280843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>
      <c r="A18" s="116" t="s">
        <v>51</v>
      </c>
      <c r="B18" s="118">
        <v>292.44366400000007</v>
      </c>
      <c r="C18" s="116"/>
      <c r="D18" s="116">
        <v>307.59812800000009</v>
      </c>
      <c r="E18" s="116">
        <v>311.50576100000006</v>
      </c>
      <c r="F18" s="116" t="s">
        <v>263</v>
      </c>
      <c r="G18" s="117">
        <f t="shared" si="0"/>
        <v>0.98745566378144778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>
      <c r="A19" s="116" t="s">
        <v>264</v>
      </c>
      <c r="B19" s="118">
        <v>292.44458700000001</v>
      </c>
      <c r="C19" s="116"/>
      <c r="D19" s="116">
        <v>266.90617800000001</v>
      </c>
      <c r="E19" s="116">
        <v>267.44832100000002</v>
      </c>
      <c r="F19" s="116" t="s">
        <v>248</v>
      </c>
      <c r="G19" s="117">
        <f t="shared" si="0"/>
        <v>0.99797290557677487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>
      <c r="A20" s="116" t="s">
        <v>265</v>
      </c>
      <c r="B20" s="118">
        <v>292.70221699999996</v>
      </c>
      <c r="C20" s="116"/>
      <c r="D20" s="116">
        <v>293.11083300000001</v>
      </c>
      <c r="E20" s="116">
        <v>293.62346900000006</v>
      </c>
      <c r="F20" s="116" t="s">
        <v>266</v>
      </c>
      <c r="G20" s="117">
        <f t="shared" si="0"/>
        <v>0.99825410413634186</v>
      </c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>
      <c r="A21" s="116" t="s">
        <v>266</v>
      </c>
      <c r="B21" s="118">
        <v>293.11083300000001</v>
      </c>
      <c r="C21" s="116"/>
      <c r="D21" s="116">
        <v>289.44079699999998</v>
      </c>
      <c r="E21" s="116">
        <v>289.92125800000002</v>
      </c>
      <c r="F21" s="116" t="s">
        <v>53</v>
      </c>
      <c r="G21" s="117">
        <f t="shared" si="0"/>
        <v>0.99834278795796327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>
      <c r="A22" s="116" t="s">
        <v>256</v>
      </c>
      <c r="B22" s="118">
        <v>296.54688600000003</v>
      </c>
      <c r="C22" s="116"/>
      <c r="D22" s="116">
        <v>280.35852700000004</v>
      </c>
      <c r="E22" s="116">
        <v>279.71187499999996</v>
      </c>
      <c r="F22" s="116" t="s">
        <v>253</v>
      </c>
      <c r="G22" s="117">
        <f t="shared" si="0"/>
        <v>1.0023118503638793</v>
      </c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>
      <c r="A23" s="116" t="s">
        <v>267</v>
      </c>
      <c r="B23" s="118">
        <v>296.86585500000001</v>
      </c>
      <c r="C23" s="116"/>
      <c r="D23" s="116">
        <v>287.88498999999996</v>
      </c>
      <c r="E23" s="116">
        <v>286.19721499999997</v>
      </c>
      <c r="F23" s="116" t="s">
        <v>260</v>
      </c>
      <c r="G23" s="117">
        <f t="shared" si="0"/>
        <v>1.0058972446674577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>
      <c r="A24" s="116" t="s">
        <v>254</v>
      </c>
      <c r="B24" s="118">
        <v>299.02387300000004</v>
      </c>
      <c r="C24" s="116"/>
      <c r="D24" s="116">
        <v>305.892066</v>
      </c>
      <c r="E24" s="116">
        <v>303.79368099999999</v>
      </c>
      <c r="F24" s="116" t="s">
        <v>50</v>
      </c>
      <c r="G24" s="117">
        <f t="shared" si="0"/>
        <v>1.0069072700692547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4">
      <c r="A25" s="116" t="s">
        <v>268</v>
      </c>
      <c r="B25" s="118">
        <v>300.26306400000004</v>
      </c>
      <c r="C25" s="116"/>
      <c r="D25" s="116">
        <v>300.26306400000004</v>
      </c>
      <c r="E25" s="116">
        <v>297.68885400000005</v>
      </c>
      <c r="F25" s="116" t="s">
        <v>268</v>
      </c>
      <c r="G25" s="117">
        <f t="shared" si="0"/>
        <v>1.0086473173765518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1:24">
      <c r="A26" s="116" t="s">
        <v>252</v>
      </c>
      <c r="B26" s="118">
        <v>300.73304400000001</v>
      </c>
      <c r="C26" s="116"/>
      <c r="D26" s="116">
        <v>301.158388</v>
      </c>
      <c r="E26" s="116">
        <v>298.539267</v>
      </c>
      <c r="F26" s="116" t="s">
        <v>269</v>
      </c>
      <c r="G26" s="117">
        <f t="shared" si="0"/>
        <v>1.0087731206226884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1:24">
      <c r="A27" s="116" t="s">
        <v>269</v>
      </c>
      <c r="B27" s="118">
        <v>301.158388</v>
      </c>
      <c r="C27" s="116"/>
      <c r="D27" s="116">
        <v>296.86585500000001</v>
      </c>
      <c r="E27" s="116">
        <v>293.89789400000001</v>
      </c>
      <c r="F27" s="116" t="s">
        <v>267</v>
      </c>
      <c r="G27" s="117">
        <f t="shared" si="0"/>
        <v>1.0100986126834921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1:24">
      <c r="A28" s="116" t="s">
        <v>258</v>
      </c>
      <c r="B28" s="118">
        <v>303.14724200000006</v>
      </c>
      <c r="C28" s="116"/>
      <c r="D28" s="116">
        <v>292.21496200000001</v>
      </c>
      <c r="E28" s="116">
        <v>288.01486100000005</v>
      </c>
      <c r="F28" s="116" t="s">
        <v>262</v>
      </c>
      <c r="G28" s="117">
        <f t="shared" si="0"/>
        <v>1.0145829315383832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spans="1:24">
      <c r="A29" s="116" t="s">
        <v>261</v>
      </c>
      <c r="B29" s="118">
        <v>303.22234299999997</v>
      </c>
      <c r="C29" s="116"/>
      <c r="D29" s="116">
        <v>283.43439699999999</v>
      </c>
      <c r="E29" s="116">
        <v>279.23120000000006</v>
      </c>
      <c r="F29" s="116" t="s">
        <v>255</v>
      </c>
      <c r="G29" s="117">
        <f t="shared" si="0"/>
        <v>1.0150527484034733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>
      <c r="A30" s="116" t="s">
        <v>52</v>
      </c>
      <c r="B30" s="118">
        <v>305.28839299999999</v>
      </c>
      <c r="C30" s="116"/>
      <c r="D30" s="116">
        <v>312.49128900000005</v>
      </c>
      <c r="E30" s="116">
        <v>307.74269600000002</v>
      </c>
      <c r="F30" s="116" t="s">
        <v>270</v>
      </c>
      <c r="G30" s="117">
        <f t="shared" si="0"/>
        <v>1.0154304003367802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>
      <c r="A31" s="116" t="s">
        <v>50</v>
      </c>
      <c r="B31" s="118">
        <v>305.892066</v>
      </c>
      <c r="C31" s="116"/>
      <c r="D31" s="116">
        <v>292.44458700000001</v>
      </c>
      <c r="E31" s="116">
        <v>286.17053699999997</v>
      </c>
      <c r="F31" s="116" t="s">
        <v>264</v>
      </c>
      <c r="G31" s="117">
        <f t="shared" si="0"/>
        <v>1.0219241647507551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>
      <c r="A32" s="116" t="s">
        <v>263</v>
      </c>
      <c r="B32" s="118">
        <v>307.59812800000009</v>
      </c>
      <c r="C32" s="116"/>
      <c r="D32" s="116">
        <v>315.43419100000006</v>
      </c>
      <c r="E32" s="116">
        <v>308.58495099999999</v>
      </c>
      <c r="F32" s="116" t="s">
        <v>271</v>
      </c>
      <c r="G32" s="117">
        <f t="shared" si="0"/>
        <v>1.0221956384386355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>
      <c r="A33" s="116" t="s">
        <v>270</v>
      </c>
      <c r="B33" s="118">
        <v>312.49128900000005</v>
      </c>
      <c r="C33" s="116"/>
      <c r="D33" s="116">
        <v>256.75736100000006</v>
      </c>
      <c r="E33" s="116">
        <v>250.63609700000003</v>
      </c>
      <c r="F33" s="116" t="s">
        <v>246</v>
      </c>
      <c r="G33" s="117">
        <f t="shared" si="0"/>
        <v>1.0244229146290929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>
      <c r="A34" s="116" t="s">
        <v>271</v>
      </c>
      <c r="B34" s="118">
        <v>315.43419100000006</v>
      </c>
      <c r="C34" s="116"/>
      <c r="D34" s="116">
        <v>292.70221699999996</v>
      </c>
      <c r="E34" s="116">
        <v>285.27082799999999</v>
      </c>
      <c r="F34" s="116" t="s">
        <v>265</v>
      </c>
      <c r="G34" s="117">
        <f t="shared" si="0"/>
        <v>1.0260502942137497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>
      <c r="A35" s="116"/>
      <c r="B35" s="116"/>
      <c r="C35" s="116"/>
      <c r="D35" s="116"/>
      <c r="E35" s="116"/>
      <c r="F35" s="116"/>
      <c r="G35" s="117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</row>
    <row r="38" spans="1:24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</sheetData>
  <mergeCells count="1">
    <mergeCell ref="S2:T2"/>
  </mergeCells>
  <hyperlinks>
    <hyperlink ref="S2:T2" location="Indhold!A1" display="Tilbage til oversigt" xr:uid="{6EF32CF2-16E6-4666-8F89-94D0E5A93454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2E91C-B93E-41A5-8FBE-B44A5931C6C3}">
  <dimension ref="A2:Z220"/>
  <sheetViews>
    <sheetView workbookViewId="0">
      <selection activeCell="A4" sqref="A4"/>
    </sheetView>
  </sheetViews>
  <sheetFormatPr defaultRowHeight="15"/>
  <cols>
    <col min="1" max="1" width="12.28515625" bestFit="1" customWidth="1"/>
    <col min="2" max="2" width="16.42578125" bestFit="1" customWidth="1"/>
    <col min="3" max="3" width="9.42578125" customWidth="1"/>
    <col min="4" max="4" width="10.28515625" customWidth="1"/>
  </cols>
  <sheetData>
    <row r="2" spans="1:26">
      <c r="A2" s="31" t="s">
        <v>82</v>
      </c>
      <c r="B2" s="31" t="s">
        <v>272</v>
      </c>
      <c r="C2" s="31"/>
      <c r="D2" s="31"/>
      <c r="E2" s="31" t="s">
        <v>93</v>
      </c>
      <c r="F2" s="31" t="s">
        <v>234</v>
      </c>
      <c r="G2" s="31"/>
      <c r="H2" s="31"/>
      <c r="I2" s="31"/>
      <c r="J2" s="31"/>
      <c r="K2" s="31"/>
      <c r="L2" s="204" t="s">
        <v>78</v>
      </c>
      <c r="M2" s="204"/>
      <c r="N2" s="71"/>
      <c r="O2" s="71"/>
      <c r="P2" s="71"/>
      <c r="Q2" s="71"/>
    </row>
    <row r="3" spans="1:26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>
      <c r="A4" s="121" t="s">
        <v>239</v>
      </c>
      <c r="B4" s="120">
        <v>0</v>
      </c>
      <c r="C4" s="120">
        <v>1</v>
      </c>
      <c r="D4" s="120">
        <v>2</v>
      </c>
      <c r="E4" s="120">
        <v>3</v>
      </c>
      <c r="F4" s="120">
        <v>4</v>
      </c>
      <c r="G4" s="120">
        <v>5</v>
      </c>
      <c r="H4" s="120">
        <v>6</v>
      </c>
      <c r="I4" s="120">
        <v>7</v>
      </c>
      <c r="J4" s="120">
        <v>8</v>
      </c>
      <c r="K4" s="120">
        <v>9</v>
      </c>
      <c r="L4" s="120">
        <v>10</v>
      </c>
      <c r="M4" s="120">
        <v>11</v>
      </c>
      <c r="N4" s="120">
        <v>12</v>
      </c>
      <c r="O4" s="120">
        <v>13</v>
      </c>
      <c r="P4" s="120">
        <v>14</v>
      </c>
      <c r="Q4" s="120">
        <v>15</v>
      </c>
      <c r="R4" s="120">
        <v>16</v>
      </c>
      <c r="S4" s="120">
        <v>17</v>
      </c>
      <c r="T4" s="120">
        <v>18</v>
      </c>
      <c r="U4" s="120">
        <v>19</v>
      </c>
      <c r="V4" s="120">
        <v>20</v>
      </c>
      <c r="W4" s="120">
        <v>21</v>
      </c>
      <c r="X4" s="120">
        <v>22</v>
      </c>
      <c r="Y4" s="120">
        <v>23</v>
      </c>
      <c r="Z4" s="120"/>
    </row>
    <row r="5" spans="1:26">
      <c r="A5" s="120">
        <v>1994</v>
      </c>
      <c r="B5" s="122">
        <v>65.31890660592255</v>
      </c>
      <c r="C5" s="122">
        <v>68.394077448747154</v>
      </c>
      <c r="D5" s="122">
        <v>66.799544419134392</v>
      </c>
      <c r="E5" s="122">
        <v>67.084282460136677</v>
      </c>
      <c r="F5" s="122">
        <v>58.542141230068331</v>
      </c>
      <c r="G5" s="122">
        <v>63.097949886104786</v>
      </c>
      <c r="H5" s="122">
        <v>62.015945330296127</v>
      </c>
      <c r="I5" s="122">
        <v>59.33940774487472</v>
      </c>
      <c r="J5" s="122">
        <v>57.85876993166287</v>
      </c>
      <c r="K5" s="122">
        <v>58.029612756264235</v>
      </c>
      <c r="L5" s="122">
        <v>57.517084282460139</v>
      </c>
      <c r="M5" s="122">
        <v>54.328018223234622</v>
      </c>
      <c r="N5" s="122">
        <v>53.530751708428248</v>
      </c>
      <c r="O5" s="122">
        <v>50.911161731207287</v>
      </c>
      <c r="P5" s="122">
        <v>49.202733485193626</v>
      </c>
      <c r="Q5" s="122">
        <v>44.874715261958997</v>
      </c>
      <c r="R5" s="122">
        <v>46.355353075170839</v>
      </c>
      <c r="S5" s="122">
        <v>48.690205011389523</v>
      </c>
      <c r="T5" s="122">
        <v>49.259681093394079</v>
      </c>
      <c r="U5" s="122">
        <v>49.601366742596809</v>
      </c>
      <c r="V5" s="122">
        <v>49.145785876993166</v>
      </c>
      <c r="W5" s="122">
        <v>48.519362186788157</v>
      </c>
      <c r="X5" s="122">
        <v>48.120728929384967</v>
      </c>
      <c r="Y5" s="122">
        <v>47.835990888382689</v>
      </c>
      <c r="Z5" s="120"/>
    </row>
    <row r="6" spans="1:26">
      <c r="A6" s="120">
        <v>1995</v>
      </c>
      <c r="B6" s="122">
        <v>68.996062992125985</v>
      </c>
      <c r="C6" s="122">
        <v>70.718503937007867</v>
      </c>
      <c r="D6" s="122">
        <v>69.24212598425197</v>
      </c>
      <c r="E6" s="122">
        <v>60.580708661417326</v>
      </c>
      <c r="F6" s="122">
        <v>66.437007874015748</v>
      </c>
      <c r="G6" s="122">
        <v>65.748031496062993</v>
      </c>
      <c r="H6" s="122">
        <v>62.696850393700785</v>
      </c>
      <c r="I6" s="122">
        <v>60.826771653543311</v>
      </c>
      <c r="J6" s="122">
        <v>61.318897637795274</v>
      </c>
      <c r="K6" s="122">
        <v>58.80905511811023</v>
      </c>
      <c r="L6" s="122">
        <v>57.627952755905511</v>
      </c>
      <c r="M6" s="122">
        <v>56.102362204724407</v>
      </c>
      <c r="N6" s="122">
        <v>54.281496062992133</v>
      </c>
      <c r="O6" s="122">
        <v>50.935039370078741</v>
      </c>
      <c r="P6" s="122">
        <v>46.358267716535437</v>
      </c>
      <c r="Q6" s="122">
        <v>48.671259842519689</v>
      </c>
      <c r="R6" s="122">
        <v>50.787401574803148</v>
      </c>
      <c r="S6" s="122">
        <v>50.541338582677163</v>
      </c>
      <c r="T6" s="122">
        <v>50.246062992125985</v>
      </c>
      <c r="U6" s="122">
        <v>50.787401574803148</v>
      </c>
      <c r="V6" s="122">
        <v>50.295275590551178</v>
      </c>
      <c r="W6" s="122">
        <v>48.129921259842519</v>
      </c>
      <c r="X6" s="122">
        <v>47.933070866141733</v>
      </c>
      <c r="Y6" s="122"/>
      <c r="Z6" s="120"/>
    </row>
    <row r="7" spans="1:26">
      <c r="A7" s="120">
        <v>1996</v>
      </c>
      <c r="B7" s="122">
        <v>68.345323741007192</v>
      </c>
      <c r="C7" s="122">
        <v>70.023980815347713</v>
      </c>
      <c r="D7" s="122">
        <v>62.685851318944842</v>
      </c>
      <c r="E7" s="122">
        <v>67.434052757793765</v>
      </c>
      <c r="F7" s="122">
        <v>64.700239808153484</v>
      </c>
      <c r="G7" s="122">
        <v>63.788968824940049</v>
      </c>
      <c r="H7" s="122">
        <v>61.247002398081527</v>
      </c>
      <c r="I7" s="122">
        <v>61.390887290167861</v>
      </c>
      <c r="J7" s="122">
        <v>60</v>
      </c>
      <c r="K7" s="122">
        <v>58.896882494004799</v>
      </c>
      <c r="L7" s="122">
        <v>56.882494004796158</v>
      </c>
      <c r="M7" s="122">
        <v>54.62829736211031</v>
      </c>
      <c r="N7" s="122">
        <v>50.743405275779374</v>
      </c>
      <c r="O7" s="122">
        <v>46.474820143884891</v>
      </c>
      <c r="P7" s="122">
        <v>47.577937649880099</v>
      </c>
      <c r="Q7" s="122">
        <v>49.544364508393286</v>
      </c>
      <c r="R7" s="122">
        <v>49.016786570743406</v>
      </c>
      <c r="S7" s="122">
        <v>49.256594724220626</v>
      </c>
      <c r="T7" s="122">
        <v>48.920863309352519</v>
      </c>
      <c r="U7" s="122">
        <v>48.87290167865708</v>
      </c>
      <c r="V7" s="122">
        <v>47.865707434052759</v>
      </c>
      <c r="W7" s="122">
        <v>48.153477218225419</v>
      </c>
      <c r="X7" s="122"/>
      <c r="Y7" s="120"/>
      <c r="Z7" s="120"/>
    </row>
    <row r="8" spans="1:26">
      <c r="A8" s="120">
        <v>1997</v>
      </c>
      <c r="B8" s="122">
        <v>67.853610286844713</v>
      </c>
      <c r="C8" s="122">
        <v>60.979228486646889</v>
      </c>
      <c r="D8" s="122">
        <v>67.457962413452037</v>
      </c>
      <c r="E8" s="122">
        <v>64.09495548961425</v>
      </c>
      <c r="F8" s="122">
        <v>62.908011869436194</v>
      </c>
      <c r="G8" s="122">
        <v>60.731948565776463</v>
      </c>
      <c r="H8" s="122">
        <v>60.830860534124632</v>
      </c>
      <c r="I8" s="122">
        <v>60.385756676557868</v>
      </c>
      <c r="J8" s="122">
        <v>58.011869436201778</v>
      </c>
      <c r="K8" s="122">
        <v>57.072205736894169</v>
      </c>
      <c r="L8" s="122">
        <v>54.59940652818991</v>
      </c>
      <c r="M8" s="122">
        <v>51.038575667655785</v>
      </c>
      <c r="N8" s="122">
        <v>46.686449060336301</v>
      </c>
      <c r="O8" s="122">
        <v>47.527200791295748</v>
      </c>
      <c r="P8" s="122">
        <v>50.197823936696338</v>
      </c>
      <c r="Q8" s="122">
        <v>50.445103857566764</v>
      </c>
      <c r="R8" s="122">
        <v>50.049455984174088</v>
      </c>
      <c r="S8" s="122">
        <v>49.950544015825912</v>
      </c>
      <c r="T8" s="122">
        <v>49.159248269040553</v>
      </c>
      <c r="U8" s="122">
        <v>47.378832838773491</v>
      </c>
      <c r="V8" s="122">
        <v>47.922848664688431</v>
      </c>
      <c r="W8" s="122"/>
      <c r="X8" s="122"/>
      <c r="Y8" s="120"/>
      <c r="Z8" s="120"/>
    </row>
    <row r="9" spans="1:26">
      <c r="A9" s="120">
        <v>1998</v>
      </c>
      <c r="B9" s="122">
        <v>60.986964618249537</v>
      </c>
      <c r="C9" s="122">
        <v>68.528864059590319</v>
      </c>
      <c r="D9" s="122">
        <v>66.620111731843579</v>
      </c>
      <c r="E9" s="122">
        <v>66.480446927374302</v>
      </c>
      <c r="F9" s="122">
        <v>64.618249534450655</v>
      </c>
      <c r="G9" s="122">
        <v>63.966480446927378</v>
      </c>
      <c r="H9" s="122">
        <v>62.616387337057731</v>
      </c>
      <c r="I9" s="122">
        <v>61.499068901303531</v>
      </c>
      <c r="J9" s="122">
        <v>58.752327746741152</v>
      </c>
      <c r="K9" s="122">
        <v>56.65735567970205</v>
      </c>
      <c r="L9" s="122">
        <v>52.327746741154556</v>
      </c>
      <c r="M9" s="122">
        <v>47.53258845437616</v>
      </c>
      <c r="N9" s="122">
        <v>49.767225325884546</v>
      </c>
      <c r="O9" s="122">
        <v>52.281191806331471</v>
      </c>
      <c r="P9" s="122">
        <v>51.76908752327747</v>
      </c>
      <c r="Q9" s="122">
        <v>51.536312849162016</v>
      </c>
      <c r="R9" s="122">
        <v>51.396648044692739</v>
      </c>
      <c r="S9" s="122">
        <v>50.651769087523277</v>
      </c>
      <c r="T9" s="122">
        <v>49.581005586592184</v>
      </c>
      <c r="U9" s="122">
        <v>49.348230912476723</v>
      </c>
      <c r="V9" s="122"/>
      <c r="W9" s="122"/>
      <c r="X9" s="122"/>
      <c r="Y9" s="120"/>
      <c r="Z9" s="120"/>
    </row>
    <row r="10" spans="1:26">
      <c r="A10" s="120">
        <v>1999</v>
      </c>
      <c r="B10" s="122">
        <v>64.566556134533386</v>
      </c>
      <c r="C10" s="122">
        <v>65.940312648034109</v>
      </c>
      <c r="D10" s="122">
        <v>66.650876361913774</v>
      </c>
      <c r="E10" s="122">
        <v>65.371861676930365</v>
      </c>
      <c r="F10" s="122">
        <v>63.524396020843199</v>
      </c>
      <c r="G10" s="122">
        <v>62.198010421601133</v>
      </c>
      <c r="H10" s="122">
        <v>61.108479393652296</v>
      </c>
      <c r="I10" s="122">
        <v>59.450497394599708</v>
      </c>
      <c r="J10" s="122">
        <v>57.224064424443391</v>
      </c>
      <c r="K10" s="122">
        <v>52.392231170061585</v>
      </c>
      <c r="L10" s="122">
        <v>47.418285172903836</v>
      </c>
      <c r="M10" s="122">
        <v>50.78162008526764</v>
      </c>
      <c r="N10" s="122">
        <v>52.344860255802942</v>
      </c>
      <c r="O10" s="122">
        <v>52.01326385599242</v>
      </c>
      <c r="P10" s="122">
        <v>51.871151113216484</v>
      </c>
      <c r="Q10" s="122">
        <v>50.450023685457126</v>
      </c>
      <c r="R10" s="122">
        <v>50.071056371387968</v>
      </c>
      <c r="S10" s="122">
        <v>48.886783514921838</v>
      </c>
      <c r="T10" s="122">
        <v>48.413074372335387</v>
      </c>
      <c r="U10" s="122"/>
      <c r="V10" s="122"/>
      <c r="W10" s="122"/>
      <c r="X10" s="122"/>
      <c r="Y10" s="120"/>
      <c r="Z10" s="120"/>
    </row>
    <row r="11" spans="1:26">
      <c r="A11" s="120">
        <v>2000</v>
      </c>
      <c r="B11" s="122">
        <v>63.370332996972756</v>
      </c>
      <c r="C11" s="122">
        <v>69.021190716448032</v>
      </c>
      <c r="D11" s="122">
        <v>68.365287588294649</v>
      </c>
      <c r="E11" s="122">
        <v>65.943491422805238</v>
      </c>
      <c r="F11" s="122">
        <v>66.246215943491421</v>
      </c>
      <c r="G11" s="122">
        <v>63.673057517658926</v>
      </c>
      <c r="H11" s="122">
        <v>63.017154389505549</v>
      </c>
      <c r="I11" s="122">
        <v>59.9899091826438</v>
      </c>
      <c r="J11" s="122">
        <v>54.894046417759832</v>
      </c>
      <c r="K11" s="122">
        <v>48.738647830474271</v>
      </c>
      <c r="L11" s="122">
        <v>52.976791120080726</v>
      </c>
      <c r="M11" s="122">
        <v>54.9949545913219</v>
      </c>
      <c r="N11" s="122">
        <v>54.591321897073662</v>
      </c>
      <c r="O11" s="122">
        <v>54.43995963673057</v>
      </c>
      <c r="P11" s="122">
        <v>54.43995963673057</v>
      </c>
      <c r="Q11" s="122">
        <v>53.632694248234102</v>
      </c>
      <c r="R11" s="122">
        <v>51.71543895055499</v>
      </c>
      <c r="S11" s="122">
        <v>51.210898082744706</v>
      </c>
      <c r="T11" s="122"/>
      <c r="U11" s="122"/>
      <c r="V11" s="122"/>
      <c r="W11" s="122"/>
      <c r="X11" s="122"/>
      <c r="Y11" s="120"/>
      <c r="Z11" s="120"/>
    </row>
    <row r="12" spans="1:26">
      <c r="A12" s="120">
        <v>2001</v>
      </c>
      <c r="B12" s="122">
        <v>61.135802469135804</v>
      </c>
      <c r="C12" s="122">
        <v>63.901234567901234</v>
      </c>
      <c r="D12" s="122">
        <v>62.320987654320994</v>
      </c>
      <c r="E12" s="122">
        <v>61.333333333333329</v>
      </c>
      <c r="F12" s="122">
        <v>59.506172839506178</v>
      </c>
      <c r="G12" s="122">
        <v>58.370370370370374</v>
      </c>
      <c r="H12" s="122">
        <v>56.641975308641982</v>
      </c>
      <c r="I12" s="122">
        <v>51.456790123456784</v>
      </c>
      <c r="J12" s="122">
        <v>46.320987654320987</v>
      </c>
      <c r="K12" s="122">
        <v>49.234567901234563</v>
      </c>
      <c r="L12" s="122">
        <v>50.716049382716044</v>
      </c>
      <c r="M12" s="122">
        <v>49.629629629629626</v>
      </c>
      <c r="N12" s="122">
        <v>49.18518518518519</v>
      </c>
      <c r="O12" s="122">
        <v>48.246913580246911</v>
      </c>
      <c r="P12" s="122">
        <v>47.111111111111107</v>
      </c>
      <c r="Q12" s="122">
        <v>45.777777777777779</v>
      </c>
      <c r="R12" s="122">
        <v>45.580246913580247</v>
      </c>
      <c r="S12" s="122"/>
      <c r="T12" s="122"/>
      <c r="U12" s="122"/>
      <c r="V12" s="122"/>
      <c r="W12" s="122"/>
      <c r="X12" s="122"/>
      <c r="Y12" s="120"/>
      <c r="Z12" s="120"/>
    </row>
    <row r="13" spans="1:26">
      <c r="A13" s="120">
        <v>2002</v>
      </c>
      <c r="B13" s="122">
        <v>59.238578680203048</v>
      </c>
      <c r="C13" s="122">
        <v>62.944162436548226</v>
      </c>
      <c r="D13" s="122">
        <v>61.218274111675129</v>
      </c>
      <c r="E13" s="122">
        <v>61.522842639593911</v>
      </c>
      <c r="F13" s="122">
        <v>58.832487309644662</v>
      </c>
      <c r="G13" s="122">
        <v>57.309644670050766</v>
      </c>
      <c r="H13" s="122">
        <v>51.827411167512693</v>
      </c>
      <c r="I13" s="122">
        <v>45.837563451776646</v>
      </c>
      <c r="J13" s="122">
        <v>50.710659898477161</v>
      </c>
      <c r="K13" s="122">
        <v>51.979695431472081</v>
      </c>
      <c r="L13" s="122">
        <v>51.319796954314725</v>
      </c>
      <c r="M13" s="122">
        <v>51.167512690355331</v>
      </c>
      <c r="N13" s="122">
        <v>49.949238578680202</v>
      </c>
      <c r="O13" s="122">
        <v>49.441624365482234</v>
      </c>
      <c r="P13" s="122">
        <v>48.477157360406089</v>
      </c>
      <c r="Q13" s="122">
        <v>47.817258883248734</v>
      </c>
      <c r="R13" s="122"/>
      <c r="S13" s="122"/>
      <c r="T13" s="122"/>
      <c r="U13" s="122"/>
      <c r="V13" s="122"/>
      <c r="W13" s="122"/>
      <c r="X13" s="122"/>
      <c r="Y13" s="120"/>
      <c r="Z13" s="120"/>
    </row>
    <row r="14" spans="1:26">
      <c r="A14" s="120">
        <v>2003</v>
      </c>
      <c r="B14" s="122">
        <v>45.995203836930457</v>
      </c>
      <c r="C14" s="122">
        <v>64.844124700239817</v>
      </c>
      <c r="D14" s="122">
        <v>64.268585131894483</v>
      </c>
      <c r="E14" s="122">
        <v>62.877697841726622</v>
      </c>
      <c r="F14" s="122">
        <v>61.438848920863308</v>
      </c>
      <c r="G14" s="122">
        <v>56.882494004796158</v>
      </c>
      <c r="H14" s="122">
        <v>48.441247002398079</v>
      </c>
      <c r="I14" s="122">
        <v>54.244604316546763</v>
      </c>
      <c r="J14" s="122">
        <v>54.676258992805757</v>
      </c>
      <c r="K14" s="122">
        <v>54.100719424460429</v>
      </c>
      <c r="L14" s="122">
        <v>54.148681055155876</v>
      </c>
      <c r="M14" s="122">
        <v>53.141486810551562</v>
      </c>
      <c r="N14" s="122">
        <v>51.846522781774581</v>
      </c>
      <c r="O14" s="122">
        <v>50.647482014388487</v>
      </c>
      <c r="P14" s="122">
        <v>49.832134292565947</v>
      </c>
      <c r="Q14" s="122"/>
      <c r="R14" s="122"/>
      <c r="S14" s="122"/>
      <c r="T14" s="122"/>
      <c r="U14" s="122"/>
      <c r="V14" s="122"/>
      <c r="W14" s="122"/>
      <c r="X14" s="122"/>
      <c r="Y14" s="120"/>
      <c r="Z14" s="120"/>
    </row>
    <row r="15" spans="1:26">
      <c r="A15" s="120">
        <v>2004</v>
      </c>
      <c r="B15" s="122">
        <v>43.077665219488665</v>
      </c>
      <c r="C15" s="122">
        <v>67.872648335745296</v>
      </c>
      <c r="D15" s="122">
        <v>67.24553786782441</v>
      </c>
      <c r="E15" s="122">
        <v>65.21948866377231</v>
      </c>
      <c r="F15" s="122">
        <v>61.022672455378682</v>
      </c>
      <c r="G15" s="122">
        <v>52.966714905933429</v>
      </c>
      <c r="H15" s="122">
        <v>58.562469850458278</v>
      </c>
      <c r="I15" s="122">
        <v>59.527255185721174</v>
      </c>
      <c r="J15" s="122">
        <v>58.658948383984566</v>
      </c>
      <c r="K15" s="122">
        <v>58.321273516642549</v>
      </c>
      <c r="L15" s="122">
        <v>57.115291847563924</v>
      </c>
      <c r="M15" s="122">
        <v>55.282199710564392</v>
      </c>
      <c r="N15" s="122">
        <v>54.413892908827791</v>
      </c>
      <c r="O15" s="122">
        <v>52.629040038591413</v>
      </c>
      <c r="P15" s="122"/>
      <c r="Q15" s="122"/>
      <c r="R15" s="122"/>
      <c r="S15" s="122"/>
      <c r="T15" s="122"/>
      <c r="U15" s="122"/>
      <c r="V15" s="122"/>
      <c r="W15" s="122"/>
      <c r="X15" s="122"/>
      <c r="Y15" s="120"/>
      <c r="Z15" s="120"/>
    </row>
    <row r="16" spans="1:26">
      <c r="A16" s="120">
        <v>2005</v>
      </c>
      <c r="B16" s="122">
        <v>58.795562599049134</v>
      </c>
      <c r="C16" s="122">
        <v>62.282091917591117</v>
      </c>
      <c r="D16" s="122">
        <v>62.017960908610668</v>
      </c>
      <c r="E16" s="122">
        <v>57.47490755414686</v>
      </c>
      <c r="F16" s="122">
        <v>49.709455890121504</v>
      </c>
      <c r="G16" s="122">
        <v>54.463814051769674</v>
      </c>
      <c r="H16" s="122">
        <v>54.992076069730587</v>
      </c>
      <c r="I16" s="122">
        <v>54.094030639197044</v>
      </c>
      <c r="J16" s="122">
        <v>53.882725832012682</v>
      </c>
      <c r="K16" s="122">
        <v>53.301637612255682</v>
      </c>
      <c r="L16" s="122">
        <v>51.664025356576857</v>
      </c>
      <c r="M16" s="122">
        <v>50.765979926043315</v>
      </c>
      <c r="N16" s="122">
        <v>50.026413100898047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0"/>
      <c r="Z16" s="120"/>
    </row>
    <row r="17" spans="1:26">
      <c r="A17" s="120">
        <v>2006</v>
      </c>
      <c r="B17" s="122">
        <v>60.735009671179881</v>
      </c>
      <c r="C17" s="122">
        <v>63.539651837524183</v>
      </c>
      <c r="D17" s="122">
        <v>59.864603481624755</v>
      </c>
      <c r="E17" s="122">
        <v>50</v>
      </c>
      <c r="F17" s="122">
        <v>55.754352030947771</v>
      </c>
      <c r="G17" s="122">
        <v>56.528046421663447</v>
      </c>
      <c r="H17" s="122">
        <v>55.319148936170215</v>
      </c>
      <c r="I17" s="122">
        <v>55.609284332688588</v>
      </c>
      <c r="J17" s="122">
        <v>53.916827852998061</v>
      </c>
      <c r="K17" s="122">
        <v>51.982591876208893</v>
      </c>
      <c r="L17" s="122">
        <v>50.918762088974859</v>
      </c>
      <c r="M17" s="122">
        <v>50.048355899419725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0"/>
      <c r="Z17" s="120"/>
    </row>
    <row r="18" spans="1:26">
      <c r="A18" s="120">
        <v>2007</v>
      </c>
      <c r="B18" s="122">
        <v>59.921221073362872</v>
      </c>
      <c r="C18" s="122">
        <v>64.992614475627775</v>
      </c>
      <c r="D18" s="122">
        <v>52.978828163466275</v>
      </c>
      <c r="E18" s="122">
        <v>61.250615460364358</v>
      </c>
      <c r="F18" s="122">
        <v>60.807483998030534</v>
      </c>
      <c r="G18" s="122">
        <v>59.822747415066466</v>
      </c>
      <c r="H18" s="122">
        <v>58.000984736582964</v>
      </c>
      <c r="I18" s="122">
        <v>57.853274249138352</v>
      </c>
      <c r="J18" s="122">
        <v>55.342195962580007</v>
      </c>
      <c r="K18" s="122">
        <v>54.800590841949784</v>
      </c>
      <c r="L18" s="122">
        <v>54.849827671097984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0"/>
      <c r="Z18" s="120"/>
    </row>
    <row r="19" spans="1:26">
      <c r="A19" s="120">
        <v>2008</v>
      </c>
      <c r="B19" s="122">
        <v>64.689527340129743</v>
      </c>
      <c r="C19" s="122">
        <v>54.355885078776645</v>
      </c>
      <c r="D19" s="122">
        <v>62.974976830398518</v>
      </c>
      <c r="E19" s="122">
        <v>62.233549582947177</v>
      </c>
      <c r="F19" s="122">
        <v>61.816496756255788</v>
      </c>
      <c r="G19" s="122">
        <v>60.37998146431881</v>
      </c>
      <c r="H19" s="122">
        <v>58.897126969416128</v>
      </c>
      <c r="I19" s="122">
        <v>56.394810009267836</v>
      </c>
      <c r="J19" s="122">
        <v>55.931417979610757</v>
      </c>
      <c r="K19" s="122">
        <v>54.772937905468019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0"/>
      <c r="Z19" s="120"/>
    </row>
    <row r="20" spans="1:26">
      <c r="A20" s="120">
        <v>2009</v>
      </c>
      <c r="B20" s="122">
        <v>59.595959595959592</v>
      </c>
      <c r="C20" s="122">
        <v>70.247933884297524</v>
      </c>
      <c r="D20" s="122">
        <v>69.696969696969703</v>
      </c>
      <c r="E20" s="122">
        <v>68.181818181818173</v>
      </c>
      <c r="F20" s="122">
        <v>66.620752984389355</v>
      </c>
      <c r="G20" s="122">
        <v>65.656565656565661</v>
      </c>
      <c r="H20" s="122">
        <v>63.865932047750228</v>
      </c>
      <c r="I20" s="122">
        <v>63.728191000918279</v>
      </c>
      <c r="J20" s="122">
        <v>62.121212121212125</v>
      </c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0"/>
      <c r="Z20" s="120"/>
    </row>
    <row r="21" spans="1:26">
      <c r="A21" s="120">
        <v>2010</v>
      </c>
      <c r="B21" s="122">
        <v>57.989228007181325</v>
      </c>
      <c r="C21" s="122">
        <v>61.310592459605026</v>
      </c>
      <c r="D21" s="122">
        <v>63.464991023339323</v>
      </c>
      <c r="E21" s="122">
        <v>63.824057450628366</v>
      </c>
      <c r="F21" s="122">
        <v>61.62477558348295</v>
      </c>
      <c r="G21" s="122">
        <v>61.400359066427292</v>
      </c>
      <c r="H21" s="122">
        <v>60.996409335727108</v>
      </c>
      <c r="I21" s="122">
        <v>60.053859964093363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0"/>
      <c r="Z21" s="120"/>
    </row>
    <row r="22" spans="1:26">
      <c r="A22" s="120">
        <v>2011</v>
      </c>
      <c r="B22" s="122">
        <v>53.205944798301488</v>
      </c>
      <c r="C22" s="122">
        <v>60.594479830148614</v>
      </c>
      <c r="D22" s="122">
        <v>61.910828025477706</v>
      </c>
      <c r="E22" s="122">
        <v>61.613588110403391</v>
      </c>
      <c r="F22" s="122">
        <v>59.830148619957534</v>
      </c>
      <c r="G22" s="122">
        <v>60.636942675159233</v>
      </c>
      <c r="H22" s="122">
        <v>59.405520169851378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0"/>
      <c r="Z22" s="120"/>
    </row>
    <row r="23" spans="1:26">
      <c r="A23" s="120">
        <v>2012</v>
      </c>
      <c r="B23" s="122">
        <v>52.710706150341693</v>
      </c>
      <c r="C23" s="122">
        <v>58.086560364464688</v>
      </c>
      <c r="D23" s="122">
        <v>57.494305239179951</v>
      </c>
      <c r="E23" s="122">
        <v>56.537585421412295</v>
      </c>
      <c r="F23" s="122">
        <v>56.30979498861047</v>
      </c>
      <c r="G23" s="122">
        <v>55.034168564920272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0"/>
      <c r="Z23" s="120"/>
    </row>
    <row r="24" spans="1:26">
      <c r="A24" s="120">
        <v>2013</v>
      </c>
      <c r="B24" s="122">
        <v>60.783521809369958</v>
      </c>
      <c r="C24" s="122">
        <v>63.085621970920833</v>
      </c>
      <c r="D24" s="122">
        <v>62.318255250403872</v>
      </c>
      <c r="E24" s="122">
        <v>62.802907915993536</v>
      </c>
      <c r="F24" s="122">
        <v>61.793214862681744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0"/>
      <c r="Z24" s="120"/>
    </row>
    <row r="25" spans="1:26">
      <c r="A25" s="120">
        <v>2014</v>
      </c>
      <c r="B25" s="122">
        <v>63.571428571428569</v>
      </c>
      <c r="C25" s="122">
        <v>66.349206349206341</v>
      </c>
      <c r="D25" s="122">
        <v>67.38095238095238</v>
      </c>
      <c r="E25" s="122">
        <v>66.031746031746025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0"/>
      <c r="Z25" s="120"/>
    </row>
    <row r="26" spans="1:26">
      <c r="A26" s="120">
        <v>2015</v>
      </c>
      <c r="B26" s="122">
        <v>62.352012628255729</v>
      </c>
      <c r="C26" s="122">
        <v>66.140489344909241</v>
      </c>
      <c r="D26" s="122">
        <v>64.877663772691392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0"/>
      <c r="Z26" s="120"/>
    </row>
    <row r="27" spans="1:26">
      <c r="A27" s="120">
        <v>2016</v>
      </c>
      <c r="B27" s="122">
        <v>63.537202960654461</v>
      </c>
      <c r="C27" s="122">
        <v>67.354888975457726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0"/>
      <c r="Z27" s="120"/>
    </row>
    <row r="28" spans="1:26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</sheetData>
  <mergeCells count="1">
    <mergeCell ref="L2:M2"/>
  </mergeCells>
  <hyperlinks>
    <hyperlink ref="L2:M2" location="Indhold!A1" display="Tilbage til oversigt" xr:uid="{23917EC4-EC19-4D15-827D-2B5DF81CA8EE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56AE-17AD-40FC-B995-660A4B724D04}">
  <dimension ref="A2:AA80"/>
  <sheetViews>
    <sheetView workbookViewId="0">
      <selection activeCell="R2" sqref="R2:S2"/>
    </sheetView>
  </sheetViews>
  <sheetFormatPr defaultRowHeight="15"/>
  <cols>
    <col min="2" max="2" width="36.140625" customWidth="1"/>
    <col min="3" max="3" width="9.85546875" bestFit="1" customWidth="1"/>
    <col min="4" max="4" width="9.42578125" customWidth="1"/>
  </cols>
  <sheetData>
    <row r="2" spans="1:27">
      <c r="A2" s="31" t="s">
        <v>83</v>
      </c>
      <c r="B2" s="31" t="s">
        <v>274</v>
      </c>
      <c r="C2" s="31"/>
      <c r="D2" s="31"/>
      <c r="E2" s="31"/>
      <c r="F2" s="31"/>
      <c r="G2" s="31"/>
      <c r="H2" s="31"/>
      <c r="I2" s="31" t="s">
        <v>93</v>
      </c>
      <c r="J2" s="31" t="s">
        <v>273</v>
      </c>
      <c r="K2" s="31"/>
      <c r="L2" s="31"/>
      <c r="M2" s="31"/>
      <c r="N2" s="34"/>
      <c r="O2" s="34"/>
      <c r="P2" s="34"/>
      <c r="Q2" s="34"/>
      <c r="R2" s="204" t="s">
        <v>78</v>
      </c>
      <c r="S2" s="204"/>
    </row>
    <row r="3" spans="1:27">
      <c r="E3" s="25"/>
      <c r="F3" s="25"/>
    </row>
    <row r="4" spans="1:27">
      <c r="A4" s="116"/>
      <c r="B4" s="116" t="s">
        <v>275</v>
      </c>
      <c r="C4" s="116"/>
      <c r="D4" s="116"/>
      <c r="E4" s="116" t="s">
        <v>275</v>
      </c>
      <c r="F4" s="116" t="s">
        <v>244</v>
      </c>
      <c r="G4" s="116"/>
      <c r="H4" s="116" t="s">
        <v>245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1:27">
      <c r="A5" s="117" t="s">
        <v>248</v>
      </c>
      <c r="B5" s="123">
        <v>255.468243</v>
      </c>
      <c r="C5" s="116"/>
      <c r="D5" s="116"/>
      <c r="E5" s="116">
        <v>273.12323700000002</v>
      </c>
      <c r="F5" s="116">
        <v>310.92358000000002</v>
      </c>
      <c r="G5" s="116" t="s">
        <v>252</v>
      </c>
      <c r="H5" s="116">
        <f t="shared" ref="H5:H27" si="0">E5/F5</f>
        <v>0.87842561506592709</v>
      </c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</row>
    <row r="6" spans="1:27">
      <c r="A6" s="117" t="s">
        <v>246</v>
      </c>
      <c r="B6" s="123">
        <v>258.948734</v>
      </c>
      <c r="C6" s="116"/>
      <c r="D6" s="116"/>
      <c r="E6" s="116">
        <v>263.29850400000004</v>
      </c>
      <c r="F6" s="116">
        <v>295.13574499999999</v>
      </c>
      <c r="G6" s="116" t="s">
        <v>251</v>
      </c>
      <c r="H6" s="116">
        <f t="shared" si="0"/>
        <v>0.892126787285627</v>
      </c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:27">
      <c r="A7" s="117" t="s">
        <v>251</v>
      </c>
      <c r="B7" s="123">
        <v>263.29850400000004</v>
      </c>
      <c r="C7" s="116"/>
      <c r="D7" s="116"/>
      <c r="E7" s="116">
        <v>279.68912499999999</v>
      </c>
      <c r="F7" s="116">
        <v>311.50576100000006</v>
      </c>
      <c r="G7" s="116" t="s">
        <v>263</v>
      </c>
      <c r="H7" s="116">
        <f t="shared" si="0"/>
        <v>0.89786180551569295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8" spans="1:27">
      <c r="A8" s="117" t="s">
        <v>264</v>
      </c>
      <c r="B8" s="123">
        <v>266.64416499999999</v>
      </c>
      <c r="C8" s="116"/>
      <c r="D8" s="116"/>
      <c r="E8" s="116">
        <v>280.67843300000004</v>
      </c>
      <c r="F8" s="116">
        <v>305.98431300000004</v>
      </c>
      <c r="G8" s="116" t="s">
        <v>256</v>
      </c>
      <c r="H8" s="116">
        <f t="shared" si="0"/>
        <v>0.91729680599671792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</row>
    <row r="9" spans="1:27">
      <c r="A9" s="117" t="s">
        <v>249</v>
      </c>
      <c r="B9" s="123">
        <v>267.85348399999998</v>
      </c>
      <c r="C9" s="116"/>
      <c r="D9" s="116"/>
      <c r="E9" s="116">
        <v>267.85348399999998</v>
      </c>
      <c r="F9" s="116">
        <v>291.586794</v>
      </c>
      <c r="G9" s="116" t="s">
        <v>249</v>
      </c>
      <c r="H9" s="116">
        <f t="shared" si="0"/>
        <v>0.91860636185053013</v>
      </c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7">
      <c r="A10" s="117" t="s">
        <v>257</v>
      </c>
      <c r="B10" s="123">
        <v>272.32725100000005</v>
      </c>
      <c r="C10" s="116"/>
      <c r="D10" s="116"/>
      <c r="E10" s="116">
        <v>283.62217099999998</v>
      </c>
      <c r="F10" s="116">
        <v>307.74269600000002</v>
      </c>
      <c r="G10" s="116" t="s">
        <v>270</v>
      </c>
      <c r="H10" s="116">
        <f t="shared" si="0"/>
        <v>0.92162112923063477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</row>
    <row r="11" spans="1:27">
      <c r="A11" s="117" t="s">
        <v>253</v>
      </c>
      <c r="B11" s="123">
        <v>272.81384800000001</v>
      </c>
      <c r="C11" s="116"/>
      <c r="D11" s="116"/>
      <c r="E11" s="116">
        <v>266.64416499999999</v>
      </c>
      <c r="F11" s="116">
        <v>286.17053699999997</v>
      </c>
      <c r="G11" s="116" t="s">
        <v>264</v>
      </c>
      <c r="H11" s="116">
        <f t="shared" si="0"/>
        <v>0.93176665842437867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27">
      <c r="A12" s="117" t="s">
        <v>252</v>
      </c>
      <c r="B12" s="123">
        <v>273.12323700000002</v>
      </c>
      <c r="C12" s="116"/>
      <c r="D12" s="116"/>
      <c r="E12" s="116">
        <v>273.77354600000001</v>
      </c>
      <c r="F12" s="116">
        <v>291.67278100000004</v>
      </c>
      <c r="G12" s="116" t="s">
        <v>259</v>
      </c>
      <c r="H12" s="116">
        <f t="shared" si="0"/>
        <v>0.93863248075932038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</row>
    <row r="13" spans="1:27">
      <c r="A13" s="117" t="s">
        <v>259</v>
      </c>
      <c r="B13" s="123">
        <v>273.77354600000001</v>
      </c>
      <c r="C13" s="116"/>
      <c r="D13" s="116"/>
      <c r="E13" s="116">
        <v>289.81953300000004</v>
      </c>
      <c r="F13" s="116">
        <v>308.58495099999999</v>
      </c>
      <c r="G13" s="116" t="s">
        <v>271</v>
      </c>
      <c r="H13" s="116">
        <f t="shared" si="0"/>
        <v>0.93918881027999335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>
      <c r="A14" s="117" t="s">
        <v>262</v>
      </c>
      <c r="B14" s="123">
        <v>274.68769400000002</v>
      </c>
      <c r="C14" s="116"/>
      <c r="D14" s="116"/>
      <c r="E14" s="116">
        <v>272.32725100000005</v>
      </c>
      <c r="F14" s="116">
        <v>289.65160800000001</v>
      </c>
      <c r="G14" s="116" t="s">
        <v>257</v>
      </c>
      <c r="H14" s="116">
        <f t="shared" si="0"/>
        <v>0.94018898386367677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>
      <c r="A15" s="117" t="s">
        <v>255</v>
      </c>
      <c r="B15" s="123">
        <v>279.36932300000001</v>
      </c>
      <c r="C15" s="116"/>
      <c r="D15" s="116"/>
      <c r="E15" s="116">
        <v>292.84791300000001</v>
      </c>
      <c r="F15" s="116">
        <v>310.31140400000004</v>
      </c>
      <c r="G15" s="116" t="s">
        <v>258</v>
      </c>
      <c r="H15" s="116">
        <f t="shared" si="0"/>
        <v>0.9437226902560113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</row>
    <row r="16" spans="1:27">
      <c r="A16" s="117" t="s">
        <v>263</v>
      </c>
      <c r="B16" s="123">
        <v>279.68912499999999</v>
      </c>
      <c r="C16" s="116"/>
      <c r="D16" s="116"/>
      <c r="E16" s="116">
        <v>294.87249400000002</v>
      </c>
      <c r="F16" s="116">
        <v>311.72150099999999</v>
      </c>
      <c r="G16" s="116" t="s">
        <v>52</v>
      </c>
      <c r="H16" s="116">
        <f t="shared" si="0"/>
        <v>0.94594852473779156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</row>
    <row r="17" spans="1:27">
      <c r="A17" s="117" t="s">
        <v>250</v>
      </c>
      <c r="B17" s="123">
        <v>280.5304010000001</v>
      </c>
      <c r="C17" s="116"/>
      <c r="D17" s="116"/>
      <c r="E17" s="116">
        <v>274.68769400000002</v>
      </c>
      <c r="F17" s="116">
        <v>288.01486100000005</v>
      </c>
      <c r="G17" s="116" t="s">
        <v>262</v>
      </c>
      <c r="H17" s="116">
        <f t="shared" si="0"/>
        <v>0.9537275022763495</v>
      </c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</row>
    <row r="18" spans="1:27">
      <c r="A18" s="117" t="s">
        <v>266</v>
      </c>
      <c r="B18" s="123">
        <v>280.66607299999998</v>
      </c>
      <c r="C18" s="116"/>
      <c r="D18" s="116"/>
      <c r="E18" s="116">
        <v>255.468243</v>
      </c>
      <c r="F18" s="116">
        <v>267.44832100000002</v>
      </c>
      <c r="G18" s="116" t="s">
        <v>248</v>
      </c>
      <c r="H18" s="116">
        <f t="shared" si="0"/>
        <v>0.95520600781786169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</row>
    <row r="19" spans="1:27">
      <c r="A19" s="117" t="s">
        <v>256</v>
      </c>
      <c r="B19" s="123">
        <v>280.67843300000004</v>
      </c>
      <c r="C19" s="116"/>
      <c r="D19" s="116"/>
      <c r="E19" s="116">
        <v>280.66607299999998</v>
      </c>
      <c r="F19" s="116">
        <v>293.62346900000006</v>
      </c>
      <c r="G19" s="116" t="s">
        <v>266</v>
      </c>
      <c r="H19" s="116">
        <f t="shared" si="0"/>
        <v>0.95587070732414758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pans="1:27">
      <c r="A20" s="117" t="s">
        <v>267</v>
      </c>
      <c r="B20" s="123">
        <v>280.95907300000005</v>
      </c>
      <c r="C20" s="116"/>
      <c r="D20" s="116"/>
      <c r="E20" s="116">
        <v>280.95907300000005</v>
      </c>
      <c r="F20" s="116">
        <v>293.89789400000001</v>
      </c>
      <c r="G20" s="116" t="s">
        <v>267</v>
      </c>
      <c r="H20" s="116">
        <f t="shared" si="0"/>
        <v>0.95597511494927567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</row>
    <row r="21" spans="1:27">
      <c r="A21" s="117" t="s">
        <v>265</v>
      </c>
      <c r="B21" s="123">
        <v>281.07843199999996</v>
      </c>
      <c r="C21" s="116"/>
      <c r="D21" s="116"/>
      <c r="E21" s="116">
        <v>293.308244</v>
      </c>
      <c r="F21" s="116">
        <v>305.14059600000002</v>
      </c>
      <c r="G21" s="116" t="s">
        <v>51</v>
      </c>
      <c r="H21" s="116">
        <f t="shared" si="0"/>
        <v>0.96122327820320563</v>
      </c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</row>
    <row r="22" spans="1:27">
      <c r="A22" s="117" t="s">
        <v>269</v>
      </c>
      <c r="B22" s="123">
        <v>283.62217099999998</v>
      </c>
      <c r="C22" s="116"/>
      <c r="D22" s="116"/>
      <c r="E22" s="116">
        <v>272.81384800000001</v>
      </c>
      <c r="F22" s="116">
        <v>279.71187499999996</v>
      </c>
      <c r="G22" s="116" t="s">
        <v>253</v>
      </c>
      <c r="H22" s="116">
        <f t="shared" si="0"/>
        <v>0.9753388124833815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</row>
    <row r="23" spans="1:27">
      <c r="A23" s="117" t="s">
        <v>260</v>
      </c>
      <c r="B23" s="123">
        <v>285.63061600000003</v>
      </c>
      <c r="C23" s="116"/>
      <c r="D23" s="116"/>
      <c r="E23" s="116">
        <v>281.07843199999996</v>
      </c>
      <c r="F23" s="116">
        <v>285.27082799999999</v>
      </c>
      <c r="G23" s="116" t="s">
        <v>265</v>
      </c>
      <c r="H23" s="116">
        <f t="shared" si="0"/>
        <v>0.98530380400480333</v>
      </c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</row>
    <row r="24" spans="1:27">
      <c r="A24" s="117" t="s">
        <v>271</v>
      </c>
      <c r="B24" s="123">
        <v>289.81953300000004</v>
      </c>
      <c r="C24" s="116"/>
      <c r="D24" s="116"/>
      <c r="E24" s="116">
        <v>285.63061600000003</v>
      </c>
      <c r="F24" s="116">
        <v>286.19721499999997</v>
      </c>
      <c r="G24" s="116" t="s">
        <v>260</v>
      </c>
      <c r="H24" s="116">
        <f t="shared" si="0"/>
        <v>0.99802024977776271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</row>
    <row r="25" spans="1:27">
      <c r="A25" s="117" t="s">
        <v>258</v>
      </c>
      <c r="B25" s="123">
        <v>292.84791300000001</v>
      </c>
      <c r="C25" s="116"/>
      <c r="D25" s="116"/>
      <c r="E25" s="116">
        <v>279.36932300000001</v>
      </c>
      <c r="F25" s="116">
        <v>279.23120000000006</v>
      </c>
      <c r="G25" s="116" t="s">
        <v>255</v>
      </c>
      <c r="H25" s="116">
        <f t="shared" si="0"/>
        <v>1.0004946546087972</v>
      </c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</row>
    <row r="26" spans="1:27">
      <c r="A26" s="117" t="s">
        <v>51</v>
      </c>
      <c r="B26" s="123">
        <v>293.308244</v>
      </c>
      <c r="C26" s="116"/>
      <c r="D26" s="116"/>
      <c r="E26" s="116">
        <v>280.5304010000001</v>
      </c>
      <c r="F26" s="116">
        <v>279.85334800000004</v>
      </c>
      <c r="G26" s="116" t="s">
        <v>250</v>
      </c>
      <c r="H26" s="116">
        <f t="shared" si="0"/>
        <v>1.0024193135613302</v>
      </c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spans="1:27">
      <c r="A27" s="117" t="s">
        <v>52</v>
      </c>
      <c r="B27" s="123">
        <v>294.87249400000002</v>
      </c>
      <c r="C27" s="116"/>
      <c r="D27" s="116"/>
      <c r="E27" s="116">
        <v>258.948734</v>
      </c>
      <c r="F27" s="116">
        <v>250.63609700000003</v>
      </c>
      <c r="G27" s="116" t="s">
        <v>246</v>
      </c>
      <c r="H27" s="116">
        <f t="shared" si="0"/>
        <v>1.0331661604194227</v>
      </c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</row>
    <row r="28" spans="1:27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</row>
    <row r="29" spans="1:27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</row>
    <row r="30" spans="1:27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</row>
    <row r="31" spans="1:27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</row>
    <row r="32" spans="1:27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</row>
    <row r="33" spans="1:27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27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</row>
    <row r="35" spans="1:27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</row>
    <row r="36" spans="1:27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</row>
    <row r="37" spans="1:27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</row>
    <row r="38" spans="1:27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</row>
    <row r="39" spans="1:27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pans="1:27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27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pans="1:27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pans="1:27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27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27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pans="1:27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pans="1:2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2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pans="1:27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pans="1:2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pans="1:2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pans="1:2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27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pans="1:27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pans="1:27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pans="1:2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pans="1:27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2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pans="1:27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27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pans="1:27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pans="1:27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pans="1:27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</sheetData>
  <mergeCells count="1">
    <mergeCell ref="R2:S2"/>
  </mergeCells>
  <hyperlinks>
    <hyperlink ref="R2:S2" location="Indhold!A1" display="Tilbage til oversigt" xr:uid="{8C8507A1-FE26-4CBE-8082-80068FEEAE2E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4264-606F-4DA4-A51A-1688399C4C8F}">
  <dimension ref="A2:AD80"/>
  <sheetViews>
    <sheetView workbookViewId="0">
      <selection activeCell="R2" sqref="R2:S2"/>
    </sheetView>
  </sheetViews>
  <sheetFormatPr defaultColWidth="9.140625" defaultRowHeight="15"/>
  <cols>
    <col min="1" max="1" width="9.140625" style="71"/>
    <col min="2" max="2" width="36.140625" style="71" customWidth="1"/>
    <col min="3" max="3" width="9.85546875" style="71" bestFit="1" customWidth="1"/>
    <col min="4" max="4" width="9.42578125" style="71" customWidth="1"/>
    <col min="5" max="16384" width="9.140625" style="71"/>
  </cols>
  <sheetData>
    <row r="2" spans="1:30">
      <c r="A2" s="31" t="s">
        <v>220</v>
      </c>
      <c r="B2" s="31" t="s">
        <v>276</v>
      </c>
      <c r="C2" s="31"/>
      <c r="D2" s="31"/>
      <c r="E2" s="31"/>
      <c r="F2" s="31"/>
      <c r="G2" s="31"/>
      <c r="H2" s="31"/>
      <c r="I2" s="31" t="s">
        <v>93</v>
      </c>
      <c r="J2" s="31" t="s">
        <v>234</v>
      </c>
      <c r="K2" s="31"/>
      <c r="L2" s="31"/>
      <c r="M2" s="31"/>
      <c r="N2" s="34"/>
      <c r="O2" s="34"/>
      <c r="P2" s="34"/>
      <c r="Q2" s="34"/>
      <c r="R2" s="204" t="s">
        <v>78</v>
      </c>
      <c r="S2" s="204"/>
    </row>
    <row r="3" spans="1:30">
      <c r="E3" s="25"/>
      <c r="F3" s="25"/>
    </row>
    <row r="4" spans="1:30">
      <c r="A4" s="28" t="s">
        <v>277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>
      <c r="A5" s="29" t="s">
        <v>239</v>
      </c>
      <c r="B5" s="29">
        <v>1994</v>
      </c>
      <c r="C5" s="29">
        <v>1995</v>
      </c>
      <c r="D5" s="29">
        <v>1996</v>
      </c>
      <c r="E5" s="29">
        <v>1997</v>
      </c>
      <c r="F5" s="29">
        <v>1998</v>
      </c>
      <c r="G5" s="29">
        <v>1999</v>
      </c>
      <c r="H5" s="29">
        <v>2000</v>
      </c>
      <c r="I5" s="29">
        <v>2001</v>
      </c>
      <c r="J5" s="29">
        <v>2002</v>
      </c>
      <c r="K5" s="29">
        <v>2003</v>
      </c>
      <c r="L5" s="29">
        <v>2004</v>
      </c>
      <c r="M5" s="29">
        <v>2005</v>
      </c>
      <c r="N5" s="29">
        <v>2006</v>
      </c>
      <c r="O5" s="29">
        <v>2007</v>
      </c>
      <c r="P5" s="29">
        <v>2008</v>
      </c>
      <c r="Q5" s="29">
        <v>2009</v>
      </c>
      <c r="R5" s="29">
        <v>2010</v>
      </c>
      <c r="S5" s="29">
        <v>2011</v>
      </c>
      <c r="T5" s="29">
        <v>2012</v>
      </c>
      <c r="U5" s="29">
        <v>2013</v>
      </c>
      <c r="V5" s="29">
        <v>2014</v>
      </c>
      <c r="W5" s="29">
        <v>2015</v>
      </c>
      <c r="X5" s="29">
        <v>2016</v>
      </c>
      <c r="Y5" s="29">
        <v>2017</v>
      </c>
      <c r="Z5" s="29"/>
      <c r="AA5" s="29"/>
      <c r="AB5" s="29"/>
      <c r="AC5" s="29"/>
      <c r="AD5" s="29"/>
    </row>
    <row r="6" spans="1:30">
      <c r="A6" s="125">
        <v>0</v>
      </c>
      <c r="B6" s="126">
        <v>0</v>
      </c>
      <c r="C6" s="126">
        <v>0</v>
      </c>
      <c r="D6" s="126">
        <v>0</v>
      </c>
      <c r="E6" s="126">
        <v>0</v>
      </c>
      <c r="F6" s="126">
        <v>0</v>
      </c>
      <c r="G6" s="126">
        <v>0</v>
      </c>
      <c r="H6" s="126">
        <v>0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0</v>
      </c>
      <c r="V6" s="126">
        <v>0</v>
      </c>
      <c r="W6" s="126">
        <v>0</v>
      </c>
      <c r="X6" s="126">
        <v>0</v>
      </c>
      <c r="Y6" s="126">
        <v>0</v>
      </c>
      <c r="Z6" s="29"/>
      <c r="AA6" s="29"/>
      <c r="AB6" s="29"/>
      <c r="AC6" s="29"/>
      <c r="AD6" s="29"/>
    </row>
    <row r="7" spans="1:30">
      <c r="A7" s="125">
        <v>1</v>
      </c>
      <c r="B7" s="126">
        <v>-7.3511185866224906</v>
      </c>
      <c r="C7" s="126">
        <v>-6.129096229654877</v>
      </c>
      <c r="D7" s="126">
        <v>-3.5333784948885238</v>
      </c>
      <c r="E7" s="126">
        <v>-9.5933889182928596</v>
      </c>
      <c r="F7" s="126">
        <v>-7.6410953363158427</v>
      </c>
      <c r="G7" s="126">
        <v>-6.9104691252980217</v>
      </c>
      <c r="H7" s="126">
        <v>-9.0918501015480189</v>
      </c>
      <c r="I7" s="126">
        <v>-6.4209930048385218</v>
      </c>
      <c r="J7" s="126">
        <v>-4.9807310671532008</v>
      </c>
      <c r="K7" s="126">
        <v>-5.8721896913178711</v>
      </c>
      <c r="L7" s="126">
        <v>-6.8484411093865702</v>
      </c>
      <c r="M7" s="126">
        <v>-6.1125048884691182</v>
      </c>
      <c r="N7" s="126">
        <v>-7.361624152383726</v>
      </c>
      <c r="O7" s="126">
        <v>-9.0638907684606096</v>
      </c>
      <c r="P7" s="126">
        <v>-4.599772317939312</v>
      </c>
      <c r="Q7" s="126">
        <v>-3.5869476213322002</v>
      </c>
      <c r="R7" s="126">
        <v>-2.0879311288233993</v>
      </c>
      <c r="S7" s="126">
        <v>-0.80703891639282688</v>
      </c>
      <c r="T7" s="126">
        <v>-0.21870548990679595</v>
      </c>
      <c r="U7" s="126">
        <v>-2.1100739936450594</v>
      </c>
      <c r="V7" s="126">
        <v>-2.2808032074427729</v>
      </c>
      <c r="W7" s="126">
        <v>-3.4859509205997909</v>
      </c>
      <c r="X7" s="126">
        <v>-5.7785051766543916</v>
      </c>
      <c r="Y7" s="126"/>
      <c r="Z7" s="29"/>
      <c r="AA7" s="29"/>
      <c r="AB7" s="29"/>
      <c r="AC7" s="29"/>
      <c r="AD7" s="29"/>
    </row>
    <row r="8" spans="1:30">
      <c r="A8" s="125">
        <v>2</v>
      </c>
      <c r="B8" s="126">
        <v>-10.209395115905565</v>
      </c>
      <c r="C8" s="126">
        <v>-10.172337904181489</v>
      </c>
      <c r="D8" s="126">
        <v>-8.4961642003765405</v>
      </c>
      <c r="E8" s="126">
        <v>-13.260484042809125</v>
      </c>
      <c r="F8" s="126">
        <v>-11.010940319362192</v>
      </c>
      <c r="G8" s="126">
        <v>-9.6651289141783394</v>
      </c>
      <c r="H8" s="126">
        <v>-10.885015406847344</v>
      </c>
      <c r="I8" s="126">
        <v>-8.5137434848688827</v>
      </c>
      <c r="J8" s="126">
        <v>-7.6717239613341093</v>
      </c>
      <c r="K8" s="126">
        <v>-8.8682859827947738</v>
      </c>
      <c r="L8" s="126">
        <v>-8.5599579559495282</v>
      </c>
      <c r="M8" s="126">
        <v>-9.3385624580329392</v>
      </c>
      <c r="N8" s="126">
        <v>-12.081564439110181</v>
      </c>
      <c r="O8" s="126">
        <v>-9.6065139537570303</v>
      </c>
      <c r="P8" s="126">
        <v>-5.4303021035103853</v>
      </c>
      <c r="Q8" s="126">
        <v>-4.7020503359706538</v>
      </c>
      <c r="R8" s="126">
        <v>-3.2413774235321995</v>
      </c>
      <c r="S8" s="126">
        <v>-2.3429592726188275</v>
      </c>
      <c r="T8" s="126">
        <v>-2.1409847778380851</v>
      </c>
      <c r="U8" s="126">
        <v>-3.7703255139717839</v>
      </c>
      <c r="V8" s="126">
        <v>-5.0202057611670909</v>
      </c>
      <c r="W8" s="126">
        <v>-5.6792415208227709</v>
      </c>
      <c r="X8" s="126"/>
      <c r="Y8" s="126"/>
      <c r="Z8" s="29"/>
      <c r="AA8" s="29"/>
      <c r="AB8" s="29"/>
      <c r="AC8" s="29"/>
      <c r="AD8" s="29"/>
    </row>
    <row r="9" spans="1:30">
      <c r="A9" s="125">
        <v>3</v>
      </c>
      <c r="B9" s="126">
        <v>-16.198481150329442</v>
      </c>
      <c r="C9" s="126">
        <v>-12.232363539626107</v>
      </c>
      <c r="D9" s="126">
        <v>-12.20043812573681</v>
      </c>
      <c r="E9" s="126">
        <v>-14.984396802375528</v>
      </c>
      <c r="F9" s="126">
        <v>-11.702030945418286</v>
      </c>
      <c r="G9" s="126">
        <v>-10.538479264714994</v>
      </c>
      <c r="H9" s="126">
        <v>-12.754513826389839</v>
      </c>
      <c r="I9" s="126">
        <v>-9.8538742666118395</v>
      </c>
      <c r="J9" s="126">
        <v>-8.9040394340951252</v>
      </c>
      <c r="K9" s="126">
        <v>-11.231656184486368</v>
      </c>
      <c r="L9" s="126">
        <v>-9.0435728114585032</v>
      </c>
      <c r="M9" s="126">
        <v>-10.990293160570531</v>
      </c>
      <c r="N9" s="126">
        <v>-12.399424763032371</v>
      </c>
      <c r="O9" s="126">
        <v>-9.1534741361763423</v>
      </c>
      <c r="P9" s="126">
        <v>-5.8822679851836739</v>
      </c>
      <c r="Q9" s="126">
        <v>-5.6038706280812818</v>
      </c>
      <c r="R9" s="126">
        <v>-4.0580370985098568</v>
      </c>
      <c r="S9" s="126">
        <v>-4.5049484107336184</v>
      </c>
      <c r="T9" s="126">
        <v>-3.4242673087718742</v>
      </c>
      <c r="U9" s="126">
        <v>-5.9023029009342167</v>
      </c>
      <c r="V9" s="126">
        <v>-6.405945161900874</v>
      </c>
      <c r="W9" s="126"/>
      <c r="X9" s="126"/>
      <c r="Y9" s="126"/>
      <c r="Z9" s="29"/>
      <c r="AA9" s="29"/>
      <c r="AB9" s="29"/>
      <c r="AC9" s="29"/>
      <c r="AD9" s="29"/>
    </row>
    <row r="10" spans="1:30">
      <c r="A10" s="125">
        <v>4</v>
      </c>
      <c r="B10" s="126">
        <v>-16.530452872661968</v>
      </c>
      <c r="C10" s="126">
        <v>-12.923649906890134</v>
      </c>
      <c r="D10" s="126">
        <v>-12.388269139408436</v>
      </c>
      <c r="E10" s="126">
        <v>-14.075355883505296</v>
      </c>
      <c r="F10" s="126">
        <v>-13.128350295758196</v>
      </c>
      <c r="G10" s="126">
        <v>-10.781107359054118</v>
      </c>
      <c r="H10" s="126">
        <v>-14.22567270787772</v>
      </c>
      <c r="I10" s="126">
        <v>-9.6869704655475886</v>
      </c>
      <c r="J10" s="126">
        <v>-9.7624991997951582</v>
      </c>
      <c r="K10" s="126">
        <v>-11.119786018940218</v>
      </c>
      <c r="L10" s="126">
        <v>-13.2714235800659</v>
      </c>
      <c r="M10" s="126">
        <v>-12.560414099451748</v>
      </c>
      <c r="N10" s="126">
        <v>-10.588259543243453</v>
      </c>
      <c r="O10" s="126">
        <v>-9.3807074799619272</v>
      </c>
      <c r="P10" s="126">
        <v>-5.5701396676521568</v>
      </c>
      <c r="Q10" s="126">
        <v>-5.9649834336546519</v>
      </c>
      <c r="R10" s="126">
        <v>-3.7860907946814422</v>
      </c>
      <c r="S10" s="126">
        <v>-5.4876072321130067</v>
      </c>
      <c r="T10" s="126">
        <v>-4.3371794693352967</v>
      </c>
      <c r="U10" s="126">
        <v>-8.0540383048597732</v>
      </c>
      <c r="V10" s="126"/>
      <c r="W10" s="126"/>
      <c r="X10" s="126"/>
      <c r="Y10" s="126"/>
      <c r="Z10" s="29"/>
      <c r="AA10" s="29"/>
      <c r="AB10" s="29"/>
      <c r="AC10" s="29"/>
      <c r="AD10" s="29"/>
    </row>
    <row r="11" spans="1:30">
      <c r="A11" s="125">
        <v>5</v>
      </c>
      <c r="B11" s="126">
        <v>-17.341412365788571</v>
      </c>
      <c r="C11" s="126">
        <v>-13.869355969914622</v>
      </c>
      <c r="D11" s="126">
        <v>-14.650379181109571</v>
      </c>
      <c r="E11" s="126">
        <v>-13.854539705670078</v>
      </c>
      <c r="F11" s="126">
        <v>-13.50355706957285</v>
      </c>
      <c r="G11" s="126">
        <v>-12.742628094339125</v>
      </c>
      <c r="H11" s="126">
        <v>-14.208284870899135</v>
      </c>
      <c r="I11" s="126">
        <v>-10.45361202386627</v>
      </c>
      <c r="J11" s="126">
        <v>-11.264707765187879</v>
      </c>
      <c r="K11" s="126">
        <v>-13.509000216872693</v>
      </c>
      <c r="L11" s="126">
        <v>-13.317253094273042</v>
      </c>
      <c r="M11" s="126">
        <v>-12.247533628978104</v>
      </c>
      <c r="N11" s="126">
        <v>-10.965927752075018</v>
      </c>
      <c r="O11" s="126">
        <v>-10.283778654300008</v>
      </c>
      <c r="P11" s="126">
        <v>-6.562255751520695</v>
      </c>
      <c r="Q11" s="126">
        <v>-6.1087471072781483</v>
      </c>
      <c r="R11" s="126">
        <v>-5.5448957630364646</v>
      </c>
      <c r="S11" s="126">
        <v>-6.2002173553723452</v>
      </c>
      <c r="T11" s="126">
        <v>-5.3019611118070316</v>
      </c>
      <c r="U11" s="126"/>
      <c r="V11" s="126"/>
      <c r="W11" s="126"/>
      <c r="X11" s="126"/>
      <c r="Y11" s="126"/>
      <c r="Z11" s="29"/>
      <c r="AA11" s="29"/>
      <c r="AB11" s="29"/>
      <c r="AC11" s="29"/>
      <c r="AD11" s="29"/>
    </row>
    <row r="12" spans="1:30">
      <c r="A12" s="125">
        <v>6</v>
      </c>
      <c r="B12" s="126">
        <v>-18.551528334576901</v>
      </c>
      <c r="C12" s="126">
        <v>-13.322111780212353</v>
      </c>
      <c r="D12" s="126">
        <v>-13.842529868210363</v>
      </c>
      <c r="E12" s="126">
        <v>-15.227896042836619</v>
      </c>
      <c r="F12" s="126">
        <v>-13.35384986327071</v>
      </c>
      <c r="G12" s="126">
        <v>-13.932946014695048</v>
      </c>
      <c r="H12" s="126">
        <v>-15.381606931883027</v>
      </c>
      <c r="I12" s="126">
        <v>-12.125755221505372</v>
      </c>
      <c r="J12" s="126">
        <v>-14.585237820882142</v>
      </c>
      <c r="K12" s="126">
        <v>-15.270187233427322</v>
      </c>
      <c r="L12" s="126">
        <v>-13.829290161000898</v>
      </c>
      <c r="M12" s="126">
        <v>-13.666130472318343</v>
      </c>
      <c r="N12" s="126">
        <v>-10.770166745734713</v>
      </c>
      <c r="O12" s="126">
        <v>-11.280507511868805</v>
      </c>
      <c r="P12" s="126">
        <v>-4.7953410133550847</v>
      </c>
      <c r="Q12" s="126">
        <v>-6.1579872646048415</v>
      </c>
      <c r="R12" s="126">
        <v>-7.5544895763036379</v>
      </c>
      <c r="S12" s="126">
        <v>-7.6177707781495201</v>
      </c>
      <c r="T12" s="126"/>
      <c r="U12" s="126"/>
      <c r="V12" s="126"/>
      <c r="W12" s="126"/>
      <c r="X12" s="126"/>
      <c r="Y12" s="126"/>
      <c r="Z12" s="29"/>
      <c r="AA12" s="29"/>
      <c r="AB12" s="29"/>
      <c r="AC12" s="29"/>
      <c r="AD12" s="29"/>
    </row>
    <row r="13" spans="1:30">
      <c r="A13" s="125">
        <v>7</v>
      </c>
      <c r="B13" s="126">
        <v>-18.822164329164181</v>
      </c>
      <c r="C13" s="126">
        <v>-12.263609760816479</v>
      </c>
      <c r="D13" s="126">
        <v>-13.740256541094084</v>
      </c>
      <c r="E13" s="126">
        <v>-15.910278176831639</v>
      </c>
      <c r="F13" s="126">
        <v>-14.139178622930871</v>
      </c>
      <c r="G13" s="126">
        <v>-13.975932179354231</v>
      </c>
      <c r="H13" s="126">
        <v>-15.140803236483251</v>
      </c>
      <c r="I13" s="126">
        <v>-14.083963771201091</v>
      </c>
      <c r="J13" s="126">
        <v>-16.587926509186353</v>
      </c>
      <c r="K13" s="126">
        <v>-16.230210366514839</v>
      </c>
      <c r="L13" s="126">
        <v>-12.976332314575799</v>
      </c>
      <c r="M13" s="126">
        <v>-13.613298111759633</v>
      </c>
      <c r="N13" s="126">
        <v>-10.163268767849459</v>
      </c>
      <c r="O13" s="126">
        <v>-10.463650229124383</v>
      </c>
      <c r="P13" s="126">
        <v>-5.3817072756312143</v>
      </c>
      <c r="Q13" s="126">
        <v>-6.7573872600984828</v>
      </c>
      <c r="R13" s="126">
        <v>-9.0288543965564401</v>
      </c>
      <c r="S13" s="126"/>
      <c r="T13" s="126"/>
      <c r="U13" s="126"/>
      <c r="V13" s="126"/>
      <c r="W13" s="126"/>
      <c r="X13" s="126"/>
      <c r="Y13" s="126"/>
      <c r="Z13" s="29"/>
      <c r="AA13" s="29"/>
      <c r="AB13" s="29"/>
      <c r="AC13" s="29"/>
      <c r="AD13" s="29"/>
    </row>
    <row r="14" spans="1:30">
      <c r="A14" s="125">
        <v>8</v>
      </c>
      <c r="B14" s="126">
        <v>-20.408040671278428</v>
      </c>
      <c r="C14" s="126">
        <v>-14.610462163534791</v>
      </c>
      <c r="D14" s="126">
        <v>-13.482703710872201</v>
      </c>
      <c r="E14" s="126">
        <v>-17.605321583965136</v>
      </c>
      <c r="F14" s="126">
        <v>-15.070360740018046</v>
      </c>
      <c r="G14" s="126">
        <v>-14.215679757504844</v>
      </c>
      <c r="H14" s="126">
        <v>-17.107617453309068</v>
      </c>
      <c r="I14" s="126">
        <v>-14.544695891813333</v>
      </c>
      <c r="J14" s="126">
        <v>-15.577875936239678</v>
      </c>
      <c r="K14" s="126">
        <v>-16.487746692691388</v>
      </c>
      <c r="L14" s="126">
        <v>-14.168690925006594</v>
      </c>
      <c r="M14" s="126">
        <v>-15.696542284335493</v>
      </c>
      <c r="N14" s="126">
        <v>-10.038685902504369</v>
      </c>
      <c r="O14" s="126">
        <v>-11.041927972978172</v>
      </c>
      <c r="P14" s="126">
        <v>-6.8539096747884543</v>
      </c>
      <c r="Q14" s="126">
        <v>-6.7661251898026791</v>
      </c>
      <c r="R14" s="126"/>
      <c r="S14" s="126"/>
      <c r="T14" s="126"/>
      <c r="U14" s="126"/>
      <c r="V14" s="126"/>
      <c r="W14" s="126"/>
      <c r="X14" s="126"/>
      <c r="Y14" s="126"/>
      <c r="Z14" s="29"/>
      <c r="AA14" s="29"/>
      <c r="AB14" s="29"/>
      <c r="AC14" s="29"/>
      <c r="AD14" s="29"/>
    </row>
    <row r="15" spans="1:30">
      <c r="A15" s="125">
        <v>9</v>
      </c>
      <c r="B15" s="126">
        <v>-20.019633756149375</v>
      </c>
      <c r="C15" s="126">
        <v>-11.831579965658179</v>
      </c>
      <c r="D15" s="126">
        <v>-14.908591839248331</v>
      </c>
      <c r="E15" s="126">
        <v>-19.273042211117456</v>
      </c>
      <c r="F15" s="126">
        <v>-14.424001112016555</v>
      </c>
      <c r="G15" s="126">
        <v>-15.795421308729281</v>
      </c>
      <c r="H15" s="126">
        <v>-18.341159559664518</v>
      </c>
      <c r="I15" s="126">
        <v>-15.511500715042082</v>
      </c>
      <c r="J15" s="126">
        <v>-15.506305614237242</v>
      </c>
      <c r="K15" s="126">
        <v>-16.210511096652937</v>
      </c>
      <c r="L15" s="126">
        <v>-14.440503046069807</v>
      </c>
      <c r="M15" s="126">
        <v>-13.665503272507252</v>
      </c>
      <c r="N15" s="126">
        <v>-9.9815980937165847</v>
      </c>
      <c r="O15" s="126">
        <v>-10.787205892869906</v>
      </c>
      <c r="P15" s="126">
        <v>-7.0354606313929366</v>
      </c>
      <c r="Q15" s="126"/>
      <c r="R15" s="126"/>
      <c r="S15" s="126"/>
      <c r="T15" s="126"/>
      <c r="U15" s="126"/>
      <c r="V15" s="126"/>
      <c r="W15" s="126"/>
      <c r="X15" s="126"/>
      <c r="Y15" s="126"/>
      <c r="Z15" s="29"/>
      <c r="AA15" s="29"/>
      <c r="AB15" s="29"/>
      <c r="AC15" s="29"/>
      <c r="AD15" s="29"/>
    </row>
    <row r="16" spans="1:30">
      <c r="A16" s="125">
        <v>10</v>
      </c>
      <c r="B16" s="126">
        <v>-20.308765318123761</v>
      </c>
      <c r="C16" s="126">
        <v>-13.058115069288263</v>
      </c>
      <c r="D16" s="126">
        <v>-12.542668871958185</v>
      </c>
      <c r="E16" s="126">
        <v>-16.572211186186706</v>
      </c>
      <c r="F16" s="126">
        <v>-14.28924815690501</v>
      </c>
      <c r="G16" s="126">
        <v>-17.16300176376221</v>
      </c>
      <c r="H16" s="126">
        <v>-17.281980234975464</v>
      </c>
      <c r="I16" s="126">
        <v>-14.775134729939715</v>
      </c>
      <c r="J16" s="126">
        <v>-14.879585173804493</v>
      </c>
      <c r="K16" s="126">
        <v>-16.36430998337309</v>
      </c>
      <c r="L16" s="126">
        <v>-13.626253544447557</v>
      </c>
      <c r="M16" s="126">
        <v>-15.210056595559422</v>
      </c>
      <c r="N16" s="126">
        <v>-11.507087741208252</v>
      </c>
      <c r="O16" s="126">
        <v>-11.432890350370513</v>
      </c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29"/>
      <c r="AA16" s="29"/>
      <c r="AB16" s="29"/>
      <c r="AC16" s="29"/>
      <c r="AD16" s="29"/>
    </row>
    <row r="17" spans="1:30">
      <c r="A17" s="125">
        <v>11</v>
      </c>
      <c r="B17" s="126">
        <v>-20.849088816663091</v>
      </c>
      <c r="C17" s="126">
        <v>-13.253137923528982</v>
      </c>
      <c r="D17" s="126">
        <v>-10.165748772720079</v>
      </c>
      <c r="E17" s="126">
        <v>-16.72618106582901</v>
      </c>
      <c r="F17" s="126">
        <v>-13.934595243757585</v>
      </c>
      <c r="G17" s="126">
        <v>-17.158459411311121</v>
      </c>
      <c r="H17" s="126">
        <v>-17.185786233626246</v>
      </c>
      <c r="I17" s="126">
        <v>-14.969330213590773</v>
      </c>
      <c r="J17" s="126">
        <v>-15.502080532616354</v>
      </c>
      <c r="K17" s="126">
        <v>-16.705342297404755</v>
      </c>
      <c r="L17" s="126">
        <v>-14.320026185914159</v>
      </c>
      <c r="M17" s="126">
        <v>-15.719066136375375</v>
      </c>
      <c r="N17" s="126">
        <v>-11.349678118693987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29"/>
      <c r="AA17" s="29"/>
      <c r="AB17" s="29"/>
      <c r="AC17" s="29"/>
      <c r="AD17" s="29"/>
    </row>
    <row r="18" spans="1:30">
      <c r="A18" s="125">
        <v>12</v>
      </c>
      <c r="B18" s="126">
        <v>-20.018685265514144</v>
      </c>
      <c r="C18" s="126">
        <v>-11.032914943529462</v>
      </c>
      <c r="D18" s="126">
        <v>-11.370374606302683</v>
      </c>
      <c r="E18" s="126">
        <v>-17.017624052294764</v>
      </c>
      <c r="F18" s="126">
        <v>-13.845495575320356</v>
      </c>
      <c r="G18" s="126">
        <v>-16.885696686076912</v>
      </c>
      <c r="H18" s="126">
        <v>-16.561557787022956</v>
      </c>
      <c r="I18" s="126">
        <v>-15.579960384606522</v>
      </c>
      <c r="J18" s="126">
        <v>-15.160617117982206</v>
      </c>
      <c r="K18" s="126">
        <v>-16.052916937757544</v>
      </c>
      <c r="L18" s="126">
        <v>-14.965991210561306</v>
      </c>
      <c r="M18" s="126">
        <v>-15.317953410122264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29"/>
      <c r="AA18" s="29"/>
      <c r="AB18" s="29"/>
      <c r="AC18" s="29"/>
      <c r="AD18" s="29"/>
    </row>
    <row r="19" spans="1:30">
      <c r="A19" s="125">
        <v>13</v>
      </c>
      <c r="B19" s="126">
        <v>-20.03718083290125</v>
      </c>
      <c r="C19" s="126">
        <v>-10.4995042201746</v>
      </c>
      <c r="D19" s="126">
        <v>-13.442014322664654</v>
      </c>
      <c r="E19" s="126">
        <v>-17.466301904689892</v>
      </c>
      <c r="F19" s="126">
        <v>-14.428447860718613</v>
      </c>
      <c r="G19" s="126">
        <v>-17.002246802627027</v>
      </c>
      <c r="H19" s="126">
        <v>-16.089358184852593</v>
      </c>
      <c r="I19" s="126">
        <v>-14.477424926646023</v>
      </c>
      <c r="J19" s="126">
        <v>-15.227450227258181</v>
      </c>
      <c r="K19" s="126">
        <v>-16.4062387045471</v>
      </c>
      <c r="L19" s="126">
        <v>-14.749503496244309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9"/>
      <c r="AA19" s="29"/>
      <c r="AB19" s="29"/>
      <c r="AC19" s="29"/>
      <c r="AD19" s="29"/>
    </row>
    <row r="20" spans="1:30">
      <c r="A20" s="125">
        <v>14</v>
      </c>
      <c r="B20" s="126">
        <v>-16.652333919289774</v>
      </c>
      <c r="C20" s="126">
        <v>-7.69421267745291</v>
      </c>
      <c r="D20" s="126">
        <v>-12.048677704854569</v>
      </c>
      <c r="E20" s="126">
        <v>-16.515503529622023</v>
      </c>
      <c r="F20" s="126">
        <v>-14.307232784988834</v>
      </c>
      <c r="G20" s="126">
        <v>-17.627983550036781</v>
      </c>
      <c r="H20" s="126">
        <v>-17.530126594671152</v>
      </c>
      <c r="I20" s="126">
        <v>-15.312526154529138</v>
      </c>
      <c r="J20" s="126">
        <v>-16.010626720440435</v>
      </c>
      <c r="K20" s="126">
        <v>-16.224065640135912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9"/>
      <c r="AA20" s="29"/>
      <c r="AB20" s="29"/>
      <c r="AC20" s="29"/>
      <c r="AD20" s="29"/>
    </row>
    <row r="21" spans="1:30">
      <c r="A21" s="125">
        <v>15</v>
      </c>
      <c r="B21" s="126">
        <v>-17.26758817801273</v>
      </c>
      <c r="C21" s="126">
        <v>-8.8913395729038243</v>
      </c>
      <c r="D21" s="126">
        <v>-12.361876022733277</v>
      </c>
      <c r="E21" s="126">
        <v>-16.224060543156241</v>
      </c>
      <c r="F21" s="126">
        <v>-13.51525037171524</v>
      </c>
      <c r="G21" s="126">
        <v>-16.508792221719979</v>
      </c>
      <c r="H21" s="126">
        <v>-17.464960449044725</v>
      </c>
      <c r="I21" s="126">
        <v>-14.849853292044052</v>
      </c>
      <c r="J21" s="126">
        <v>-16.565264707765195</v>
      </c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29"/>
      <c r="AA21" s="29"/>
      <c r="AB21" s="29"/>
      <c r="AC21" s="29"/>
      <c r="AD21" s="29"/>
    </row>
    <row r="22" spans="1:30">
      <c r="A22" s="125">
        <v>16</v>
      </c>
      <c r="B22" s="126">
        <v>-17.297781796567726</v>
      </c>
      <c r="C22" s="126">
        <v>-10.159278338049283</v>
      </c>
      <c r="D22" s="126">
        <v>-13.117818872837958</v>
      </c>
      <c r="E22" s="126">
        <v>-15.159331330808413</v>
      </c>
      <c r="F22" s="126">
        <v>-15.012684762408568</v>
      </c>
      <c r="G22" s="126">
        <v>-16.674532691642952</v>
      </c>
      <c r="H22" s="126">
        <v>-17.087680080116634</v>
      </c>
      <c r="I22" s="126">
        <v>-14.547073300607579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29"/>
      <c r="AA22" s="29"/>
      <c r="AB22" s="29"/>
      <c r="AC22" s="29"/>
      <c r="AD22" s="29"/>
    </row>
    <row r="23" spans="1:30">
      <c r="A23" s="125">
        <v>17</v>
      </c>
      <c r="B23" s="126">
        <v>-18.884606629317219</v>
      </c>
      <c r="C23" s="126">
        <v>-9.6774287165348625</v>
      </c>
      <c r="D23" s="126">
        <v>-13.691209332606043</v>
      </c>
      <c r="E23" s="126">
        <v>-15.794113401565809</v>
      </c>
      <c r="F23" s="126">
        <v>-14.120041134072437</v>
      </c>
      <c r="G23" s="126">
        <v>-15.41729816444645</v>
      </c>
      <c r="H23" s="126">
        <v>-16.303366254644615</v>
      </c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29"/>
      <c r="AA23" s="29"/>
      <c r="AB23" s="29"/>
      <c r="AC23" s="29"/>
      <c r="AD23" s="29"/>
    </row>
    <row r="24" spans="1:30">
      <c r="A24" s="125">
        <v>18</v>
      </c>
      <c r="B24" s="126">
        <v>-19.105604947327159</v>
      </c>
      <c r="C24" s="126">
        <v>-10.159278338049283</v>
      </c>
      <c r="D24" s="126">
        <v>-12.45579152956909</v>
      </c>
      <c r="E24" s="126">
        <v>-15.794113401565809</v>
      </c>
      <c r="F24" s="126">
        <v>-14.296725282500297</v>
      </c>
      <c r="G24" s="126">
        <v>-15.483439247697795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29"/>
      <c r="AA24" s="29"/>
      <c r="AB24" s="29"/>
      <c r="AC24" s="29"/>
      <c r="AD24" s="29"/>
    </row>
    <row r="25" spans="1:30">
      <c r="A25" s="125">
        <v>19</v>
      </c>
      <c r="B25" s="126">
        <v>-17.802062650968082</v>
      </c>
      <c r="C25" s="126">
        <v>-11.652228590776083</v>
      </c>
      <c r="D25" s="126">
        <v>-12.890178241514612</v>
      </c>
      <c r="E25" s="126">
        <v>-16.47357423204086</v>
      </c>
      <c r="F25" s="126">
        <v>-15.164730629139193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29"/>
      <c r="AA25" s="29"/>
      <c r="AB25" s="29"/>
      <c r="AC25" s="29"/>
      <c r="AD25" s="29"/>
    </row>
    <row r="26" spans="1:30">
      <c r="A26" s="125">
        <v>20</v>
      </c>
      <c r="B26" s="126">
        <v>-18.367679233113705</v>
      </c>
      <c r="C26" s="126">
        <v>-11.755447531983847</v>
      </c>
      <c r="D26" s="126">
        <v>-13.385928949729909</v>
      </c>
      <c r="E26" s="126">
        <v>-16.940982795240686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29"/>
      <c r="AA26" s="29"/>
      <c r="AB26" s="29"/>
      <c r="AC26" s="29"/>
      <c r="AD26" s="29"/>
    </row>
    <row r="27" spans="1:30">
      <c r="A27" s="125">
        <v>21</v>
      </c>
      <c r="B27" s="126">
        <v>-16.122759981283117</v>
      </c>
      <c r="C27" s="126">
        <v>-13.594040968342632</v>
      </c>
      <c r="D27" s="126">
        <v>-12.824635335104595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29"/>
      <c r="AA27" s="29"/>
      <c r="AB27" s="29"/>
      <c r="AC27" s="29"/>
      <c r="AD27" s="29"/>
    </row>
    <row r="28" spans="1:30">
      <c r="A28" s="125">
        <v>22</v>
      </c>
      <c r="B28" s="126">
        <v>-15.993291009573433</v>
      </c>
      <c r="C28" s="126">
        <v>-11.580836295920086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29"/>
      <c r="AA28" s="29"/>
      <c r="AB28" s="29"/>
      <c r="AC28" s="29"/>
      <c r="AD28" s="29"/>
    </row>
    <row r="29" spans="1:30">
      <c r="A29" s="125">
        <v>23</v>
      </c>
      <c r="B29" s="126">
        <v>-15.359541183463378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29"/>
      <c r="AA29" s="29"/>
      <c r="AB29" s="29"/>
      <c r="AC29" s="29"/>
      <c r="AD29" s="29"/>
    </row>
    <row r="30" spans="1: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</row>
    <row r="31" spans="1:30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>
      <c r="A32" s="29" t="s">
        <v>239</v>
      </c>
      <c r="B32" s="29" t="s">
        <v>278</v>
      </c>
      <c r="C32" s="29" t="s">
        <v>279</v>
      </c>
      <c r="D32" s="29" t="s">
        <v>280</v>
      </c>
      <c r="E32" s="29" t="s">
        <v>281</v>
      </c>
      <c r="F32" s="29" t="s">
        <v>282</v>
      </c>
      <c r="G32" s="29"/>
      <c r="H32" s="29"/>
      <c r="I32" s="124" t="s">
        <v>283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</row>
    <row r="33" spans="1:30">
      <c r="A33" s="29">
        <v>0</v>
      </c>
      <c r="B33" s="126">
        <f t="shared" ref="B33:B53" si="0">AVERAGE($E6:$Y6)</f>
        <v>0</v>
      </c>
      <c r="C33" s="126">
        <f t="shared" ref="C33:C51" si="1">AVERAGE($E6:$I6)</f>
        <v>0</v>
      </c>
      <c r="D33" s="126">
        <f t="shared" ref="D33:D46" si="2">AVERAGE($J6:$N6)</f>
        <v>0</v>
      </c>
      <c r="E33" s="126">
        <f t="shared" ref="E33:E41" si="3">AVERAGE($O6:$S6)</f>
        <v>0</v>
      </c>
      <c r="F33" s="126">
        <f>AVERAGE($T6:$V6)</f>
        <v>0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>
      <c r="A34" s="29">
        <v>1</v>
      </c>
      <c r="B34" s="126">
        <f t="shared" si="0"/>
        <v>-5.2426453468100451</v>
      </c>
      <c r="C34" s="126">
        <f>AVERAGE($E7:$I7)</f>
        <v>-7.9315592972586533</v>
      </c>
      <c r="D34" s="126">
        <f t="shared" si="2"/>
        <v>-6.2350981817420976</v>
      </c>
      <c r="E34" s="126">
        <f t="shared" si="3"/>
        <v>-4.0291161505896698</v>
      </c>
      <c r="F34" s="126">
        <f>AVERAGE($T7:$V7)</f>
        <v>-1.5365275636648761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>
      <c r="A35" s="29">
        <v>2</v>
      </c>
      <c r="B35" s="126">
        <f t="shared" si="0"/>
        <v>-7.4625982962355932</v>
      </c>
      <c r="C35" s="126">
        <f>AVERAGE($E8:$I8)</f>
        <v>-10.667062433613177</v>
      </c>
      <c r="D35" s="126">
        <f t="shared" si="2"/>
        <v>-9.3040189594443063</v>
      </c>
      <c r="E35" s="126">
        <f t="shared" si="3"/>
        <v>-5.0646406178778189</v>
      </c>
      <c r="F35" s="126">
        <f>AVERAGE($T8:$V8)</f>
        <v>-3.6438386843256532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0">
      <c r="A36" s="29">
        <v>3</v>
      </c>
      <c r="B36" s="126">
        <f t="shared" si="0"/>
        <v>-8.7409663938580628</v>
      </c>
      <c r="C36" s="126">
        <f t="shared" si="1"/>
        <v>-11.966659021102098</v>
      </c>
      <c r="D36" s="126">
        <f t="shared" si="2"/>
        <v>-10.513797270728579</v>
      </c>
      <c r="E36" s="126">
        <f t="shared" si="3"/>
        <v>-5.8405196517369546</v>
      </c>
      <c r="F36" s="126">
        <f>AVERAGE($T9:$V9)</f>
        <v>-5.2441717905356553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0">
      <c r="A37" s="29">
        <v>4</v>
      </c>
      <c r="B37" s="126">
        <f t="shared" si="0"/>
        <v>-9.5165050314998627</v>
      </c>
      <c r="C37" s="126">
        <f t="shared" si="1"/>
        <v>-12.379491342348583</v>
      </c>
      <c r="D37" s="126">
        <f t="shared" si="2"/>
        <v>-11.460476488299296</v>
      </c>
      <c r="E37" s="126">
        <f t="shared" si="3"/>
        <v>-6.0379057216126366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0">
      <c r="A38" s="29">
        <v>5</v>
      </c>
      <c r="B38" s="126">
        <f t="shared" si="0"/>
        <v>-10.379306247815556</v>
      </c>
      <c r="C38" s="126">
        <f t="shared" si="1"/>
        <v>-12.952524352869492</v>
      </c>
      <c r="D38" s="126">
        <f t="shared" si="2"/>
        <v>-12.260884491477347</v>
      </c>
      <c r="E38" s="126">
        <f t="shared" si="3"/>
        <v>-6.9399789263015323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>
      <c r="A39" s="29">
        <v>6</v>
      </c>
      <c r="B39" s="126">
        <f t="shared" si="0"/>
        <v>-11.703277510122405</v>
      </c>
      <c r="C39" s="126">
        <f t="shared" si="1"/>
        <v>-14.004410814838156</v>
      </c>
      <c r="D39" s="126">
        <f t="shared" si="2"/>
        <v>-13.624202486672683</v>
      </c>
      <c r="E39" s="126">
        <f t="shared" si="3"/>
        <v>-7.4812192288563777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0">
      <c r="A40" s="29">
        <v>7</v>
      </c>
      <c r="B40" s="126">
        <f t="shared" si="0"/>
        <v>-12.460913658435548</v>
      </c>
      <c r="C40" s="126">
        <f t="shared" si="1"/>
        <v>-14.650031197360216</v>
      </c>
      <c r="D40" s="126">
        <f t="shared" si="2"/>
        <v>-13.914207213977216</v>
      </c>
      <c r="E40" s="126">
        <f t="shared" si="3"/>
        <v>-7.90789979035263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0">
      <c r="A41" s="29">
        <v>8</v>
      </c>
      <c r="B41" s="126">
        <f t="shared" si="0"/>
        <v>-13.47501384653517</v>
      </c>
      <c r="C41" s="126">
        <f t="shared" si="1"/>
        <v>-15.708735085322086</v>
      </c>
      <c r="D41" s="126">
        <f t="shared" si="2"/>
        <v>-14.393908348155502</v>
      </c>
      <c r="E41" s="126">
        <f t="shared" si="3"/>
        <v>-8.2206542791897679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</row>
    <row r="42" spans="1:30">
      <c r="A42" s="29">
        <v>9</v>
      </c>
      <c r="B42" s="126">
        <f t="shared" si="0"/>
        <v>-14.247684379501379</v>
      </c>
      <c r="C42" s="126">
        <f t="shared" si="1"/>
        <v>-16.669024981313974</v>
      </c>
      <c r="D42" s="126">
        <f t="shared" si="2"/>
        <v>-13.960884224636766</v>
      </c>
      <c r="E42" s="126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</row>
    <row r="43" spans="1:30">
      <c r="A43" s="29">
        <v>10</v>
      </c>
      <c r="B43" s="126">
        <f t="shared" si="0"/>
        <v>-14.827432678230219</v>
      </c>
      <c r="C43" s="126">
        <f t="shared" si="1"/>
        <v>-16.016315214353817</v>
      </c>
      <c r="D43" s="126">
        <f t="shared" si="2"/>
        <v>-14.317458607678564</v>
      </c>
      <c r="E43" s="12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>
      <c r="A44" s="29">
        <v>11</v>
      </c>
      <c r="B44" s="126">
        <f t="shared" si="0"/>
        <v>-15.357054543911937</v>
      </c>
      <c r="C44" s="126">
        <f t="shared" si="1"/>
        <v>-15.994870433622946</v>
      </c>
      <c r="D44" s="126">
        <f t="shared" si="2"/>
        <v>-14.719238654200927</v>
      </c>
      <c r="E44" s="12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</row>
    <row r="45" spans="1:30">
      <c r="A45" s="29">
        <v>12</v>
      </c>
      <c r="B45" s="126">
        <f t="shared" si="0"/>
        <v>-15.709757017971649</v>
      </c>
      <c r="C45" s="126">
        <f t="shared" si="1"/>
        <v>-15.978066897064304</v>
      </c>
      <c r="D45" s="126">
        <f t="shared" si="2"/>
        <v>-15.37436966910583</v>
      </c>
      <c r="E45" s="126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</row>
    <row r="46" spans="1:30">
      <c r="A46" s="29">
        <v>13</v>
      </c>
      <c r="B46" s="126">
        <f t="shared" si="0"/>
        <v>-15.730871513447966</v>
      </c>
      <c r="C46" s="126">
        <f t="shared" si="1"/>
        <v>-15.89275593590683</v>
      </c>
      <c r="D46" s="126">
        <f t="shared" si="2"/>
        <v>-15.461064142683197</v>
      </c>
      <c r="E46" s="126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>
      <c r="A47" s="29">
        <v>14</v>
      </c>
      <c r="B47" s="126">
        <f t="shared" si="0"/>
        <v>-16.218294996346323</v>
      </c>
      <c r="C47" s="126">
        <f t="shared" si="1"/>
        <v>-16.258674522769589</v>
      </c>
      <c r="D47" s="126"/>
      <c r="E47" s="12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>
      <c r="A48" s="29">
        <v>15</v>
      </c>
      <c r="B48" s="126">
        <f t="shared" si="0"/>
        <v>-15.854696930907572</v>
      </c>
      <c r="C48" s="126">
        <f t="shared" si="1"/>
        <v>-15.712583375536047</v>
      </c>
      <c r="D48" s="126"/>
      <c r="E48" s="126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>
      <c r="A49" s="29">
        <v>16</v>
      </c>
      <c r="B49" s="126">
        <f t="shared" si="0"/>
        <v>-15.696260433116828</v>
      </c>
      <c r="C49" s="126">
        <f t="shared" si="1"/>
        <v>-15.696260433116828</v>
      </c>
      <c r="D49" s="126"/>
      <c r="E49" s="126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1:30">
      <c r="A50" s="29">
        <v>17</v>
      </c>
      <c r="B50" s="126">
        <f t="shared" si="0"/>
        <v>-15.408704738682328</v>
      </c>
      <c r="C50" s="126">
        <f t="shared" si="1"/>
        <v>-15.408704738682328</v>
      </c>
      <c r="D50" s="126"/>
      <c r="E50" s="12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>
      <c r="A51" s="29">
        <v>18</v>
      </c>
      <c r="B51" s="126">
        <f t="shared" si="0"/>
        <v>-15.191425977254633</v>
      </c>
      <c r="C51" s="126">
        <f t="shared" si="1"/>
        <v>-15.191425977254633</v>
      </c>
      <c r="D51" s="126"/>
      <c r="E51" s="12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>
      <c r="A52" s="29">
        <v>19</v>
      </c>
      <c r="B52" s="126">
        <f t="shared" si="0"/>
        <v>-15.819152430590027</v>
      </c>
      <c r="C52" s="126"/>
      <c r="D52" s="126"/>
      <c r="E52" s="12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>
      <c r="A53" s="29">
        <v>20</v>
      </c>
      <c r="B53" s="126">
        <f t="shared" si="0"/>
        <v>-16.940982795240686</v>
      </c>
      <c r="C53" s="126"/>
      <c r="D53" s="126"/>
      <c r="E53" s="126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>
      <c r="A54" s="29">
        <v>21</v>
      </c>
      <c r="B54" s="126"/>
      <c r="C54" s="126"/>
      <c r="D54" s="126"/>
      <c r="E54" s="126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>
      <c r="A55" s="29">
        <v>22</v>
      </c>
      <c r="B55" s="126"/>
      <c r="C55" s="126"/>
      <c r="D55" s="126"/>
      <c r="E55" s="12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>
      <c r="A56" s="29">
        <v>23</v>
      </c>
      <c r="B56" s="126"/>
      <c r="C56" s="126"/>
      <c r="D56" s="126"/>
      <c r="E56" s="12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30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pans="1:30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30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pans="1:30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pans="1:30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pans="1:30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</sheetData>
  <mergeCells count="1">
    <mergeCell ref="R2:S2"/>
  </mergeCells>
  <hyperlinks>
    <hyperlink ref="R2:S2" location="Indhold!A1" display="Tilbage til oversigt" xr:uid="{7BA3ED98-F74B-42BD-BB77-82239555F3AE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656-A853-4785-BC08-036406AA2D4A}">
  <dimension ref="A2:AA83"/>
  <sheetViews>
    <sheetView workbookViewId="0">
      <selection activeCell="R2" sqref="R2:S2"/>
    </sheetView>
  </sheetViews>
  <sheetFormatPr defaultColWidth="9.140625" defaultRowHeight="15"/>
  <cols>
    <col min="1" max="1" width="9.140625" style="71"/>
    <col min="2" max="2" width="36.140625" style="71" customWidth="1"/>
    <col min="3" max="3" width="9.85546875" style="71" bestFit="1" customWidth="1"/>
    <col min="4" max="4" width="9.42578125" style="71" customWidth="1"/>
    <col min="5" max="16384" width="9.140625" style="71"/>
  </cols>
  <sheetData>
    <row r="2" spans="1:19">
      <c r="A2" s="31" t="s">
        <v>221</v>
      </c>
      <c r="B2" s="31" t="s">
        <v>284</v>
      </c>
      <c r="C2" s="31"/>
      <c r="D2" s="31"/>
      <c r="E2" s="31"/>
      <c r="F2" s="31"/>
      <c r="G2" s="31"/>
      <c r="H2" s="31"/>
      <c r="I2" s="31" t="s">
        <v>93</v>
      </c>
      <c r="J2" s="31" t="s">
        <v>273</v>
      </c>
      <c r="K2" s="31"/>
      <c r="L2" s="31"/>
      <c r="M2" s="31"/>
      <c r="N2" s="34"/>
      <c r="O2" s="34"/>
      <c r="P2" s="34"/>
      <c r="Q2" s="34"/>
      <c r="R2" s="204" t="s">
        <v>78</v>
      </c>
      <c r="S2" s="204"/>
    </row>
    <row r="3" spans="1:19">
      <c r="E3" s="25"/>
      <c r="F3" s="25"/>
    </row>
    <row r="4" spans="1:19">
      <c r="A4" s="116" t="s">
        <v>285</v>
      </c>
      <c r="B4" s="116" t="s">
        <v>286</v>
      </c>
      <c r="C4" s="116" t="s">
        <v>287</v>
      </c>
      <c r="D4" s="116" t="s">
        <v>288</v>
      </c>
      <c r="E4" s="116"/>
      <c r="F4" s="116"/>
      <c r="G4" s="116" t="s">
        <v>285</v>
      </c>
      <c r="H4" s="116" t="s">
        <v>286</v>
      </c>
      <c r="I4" s="116"/>
      <c r="J4" s="116"/>
      <c r="K4" s="116" t="s">
        <v>285</v>
      </c>
      <c r="L4" s="116" t="s">
        <v>288</v>
      </c>
      <c r="M4" s="116"/>
      <c r="N4" s="116"/>
      <c r="O4" s="116"/>
      <c r="P4" s="116"/>
      <c r="Q4" s="116"/>
    </row>
    <row r="5" spans="1:19">
      <c r="A5" s="129" t="s">
        <v>289</v>
      </c>
      <c r="B5" s="129">
        <v>301.90370999999999</v>
      </c>
      <c r="C5" s="129">
        <v>295.68968000000001</v>
      </c>
      <c r="D5" s="130">
        <f>+B5/C5</f>
        <v>1.0210153766610994</v>
      </c>
      <c r="E5" s="116"/>
      <c r="F5" s="116"/>
      <c r="G5" s="116" t="s">
        <v>246</v>
      </c>
      <c r="H5" s="116">
        <v>247.44579200000004</v>
      </c>
      <c r="I5" s="116"/>
      <c r="J5" s="116"/>
      <c r="K5" s="116" t="s">
        <v>247</v>
      </c>
      <c r="L5" s="116">
        <v>0.94039458673327159</v>
      </c>
      <c r="M5" s="116"/>
      <c r="N5" s="116"/>
      <c r="O5" s="116"/>
      <c r="P5" s="116"/>
      <c r="Q5" s="116"/>
    </row>
    <row r="6" spans="1:19">
      <c r="A6" s="129" t="s">
        <v>254</v>
      </c>
      <c r="B6" s="129">
        <v>307.552299</v>
      </c>
      <c r="C6" s="129">
        <v>312.05740400000002</v>
      </c>
      <c r="D6" s="130">
        <f t="shared" ref="D6:D28" si="0">+B6/C6</f>
        <v>0.98556321708040606</v>
      </c>
      <c r="E6" s="116"/>
      <c r="F6" s="116"/>
      <c r="G6" s="116" t="s">
        <v>248</v>
      </c>
      <c r="H6" s="116">
        <v>270.15794799999998</v>
      </c>
      <c r="I6" s="116"/>
      <c r="J6" s="116"/>
      <c r="K6" s="116" t="s">
        <v>52</v>
      </c>
      <c r="L6" s="116">
        <v>0.95193784413666982</v>
      </c>
      <c r="M6" s="116"/>
      <c r="N6" s="116"/>
      <c r="O6" s="116"/>
      <c r="P6" s="116"/>
      <c r="Q6" s="116"/>
    </row>
    <row r="7" spans="1:19">
      <c r="A7" s="129" t="s">
        <v>263</v>
      </c>
      <c r="B7" s="129">
        <v>311.95627000000002</v>
      </c>
      <c r="C7" s="129">
        <v>315.68158700000004</v>
      </c>
      <c r="D7" s="130">
        <f t="shared" si="0"/>
        <v>0.98819913117073876</v>
      </c>
      <c r="E7" s="116"/>
      <c r="F7" s="116"/>
      <c r="G7" s="116" t="s">
        <v>247</v>
      </c>
      <c r="H7" s="116">
        <v>276.96138000000002</v>
      </c>
      <c r="I7" s="116"/>
      <c r="J7" s="116"/>
      <c r="K7" s="116" t="s">
        <v>51</v>
      </c>
      <c r="L7" s="116">
        <v>0.9529775330281276</v>
      </c>
      <c r="M7" s="116"/>
      <c r="N7" s="116"/>
      <c r="O7" s="116"/>
      <c r="P7" s="116"/>
      <c r="Q7" s="116"/>
    </row>
    <row r="8" spans="1:19">
      <c r="A8" s="129" t="s">
        <v>262</v>
      </c>
      <c r="B8" s="129">
        <v>293.32766800000002</v>
      </c>
      <c r="C8" s="129">
        <v>290.65415300000001</v>
      </c>
      <c r="D8" s="130">
        <f t="shared" si="0"/>
        <v>1.0091982687066576</v>
      </c>
      <c r="E8" s="116"/>
      <c r="F8" s="116"/>
      <c r="G8" s="116" t="s">
        <v>250</v>
      </c>
      <c r="H8" s="116">
        <v>277.18987099999998</v>
      </c>
      <c r="I8" s="116"/>
      <c r="J8" s="116"/>
      <c r="K8" s="116" t="s">
        <v>261</v>
      </c>
      <c r="L8" s="116">
        <v>0.96337472842469341</v>
      </c>
      <c r="M8" s="116"/>
      <c r="N8" s="116"/>
      <c r="O8" s="116"/>
      <c r="P8" s="116"/>
      <c r="Q8" s="116"/>
    </row>
    <row r="9" spans="1:19">
      <c r="A9" s="129" t="s">
        <v>246</v>
      </c>
      <c r="B9" s="129">
        <v>247.44579200000004</v>
      </c>
      <c r="C9" s="129">
        <v>252.11439300000004</v>
      </c>
      <c r="D9" s="130">
        <f t="shared" si="0"/>
        <v>0.98148221152927195</v>
      </c>
      <c r="E9" s="116"/>
      <c r="F9" s="116"/>
      <c r="G9" s="116" t="s">
        <v>253</v>
      </c>
      <c r="H9" s="116">
        <v>282.40976000000001</v>
      </c>
      <c r="I9" s="116"/>
      <c r="J9" s="116"/>
      <c r="K9" s="116" t="s">
        <v>249</v>
      </c>
      <c r="L9" s="116">
        <v>0.96385759380624014</v>
      </c>
      <c r="M9" s="116"/>
      <c r="N9" s="116"/>
      <c r="O9" s="116"/>
      <c r="P9" s="116"/>
      <c r="Q9" s="116"/>
    </row>
    <row r="10" spans="1:19">
      <c r="A10" s="129" t="s">
        <v>265</v>
      </c>
      <c r="B10" s="129">
        <v>290.85714800000005</v>
      </c>
      <c r="C10" s="129">
        <v>285.80508100000003</v>
      </c>
      <c r="D10" s="130">
        <f t="shared" si="0"/>
        <v>1.0176766171627298</v>
      </c>
      <c r="E10" s="116"/>
      <c r="F10" s="116"/>
      <c r="G10" s="116" t="s">
        <v>255</v>
      </c>
      <c r="H10" s="116">
        <v>283.138418</v>
      </c>
      <c r="I10" s="116"/>
      <c r="J10" s="116"/>
      <c r="K10" s="116" t="s">
        <v>250</v>
      </c>
      <c r="L10" s="116">
        <v>0.96707988955823188</v>
      </c>
      <c r="M10" s="116"/>
      <c r="N10" s="116"/>
      <c r="O10" s="116"/>
      <c r="P10" s="116"/>
      <c r="Q10" s="116"/>
    </row>
    <row r="11" spans="1:19">
      <c r="A11" s="129" t="s">
        <v>252</v>
      </c>
      <c r="B11" s="129">
        <v>312.68897800000002</v>
      </c>
      <c r="C11" s="129">
        <v>313.56354600000009</v>
      </c>
      <c r="D11" s="130">
        <f t="shared" si="0"/>
        <v>0.99721087476157044</v>
      </c>
      <c r="E11" s="116"/>
      <c r="F11" s="116"/>
      <c r="G11" s="116" t="s">
        <v>264</v>
      </c>
      <c r="H11" s="116">
        <v>284.74642999999998</v>
      </c>
      <c r="I11" s="116"/>
      <c r="J11" s="116"/>
      <c r="K11" s="116" t="s">
        <v>270</v>
      </c>
      <c r="L11" s="116">
        <v>0.97166676173374078</v>
      </c>
      <c r="M11" s="116"/>
      <c r="N11" s="116"/>
      <c r="O11" s="116"/>
      <c r="P11" s="116"/>
      <c r="Q11" s="116"/>
    </row>
    <row r="12" spans="1:19">
      <c r="A12" s="129" t="s">
        <v>51</v>
      </c>
      <c r="B12" s="129">
        <v>300.53798300000005</v>
      </c>
      <c r="C12" s="129">
        <v>315.36733300000003</v>
      </c>
      <c r="D12" s="130">
        <f t="shared" si="0"/>
        <v>0.9529775330281276</v>
      </c>
      <c r="E12" s="116"/>
      <c r="F12" s="116"/>
      <c r="G12" s="116" t="s">
        <v>249</v>
      </c>
      <c r="H12" s="116">
        <v>287.96091399999995</v>
      </c>
      <c r="I12" s="116"/>
      <c r="J12" s="116"/>
      <c r="K12" s="116" t="s">
        <v>251</v>
      </c>
      <c r="L12" s="116">
        <v>0.97812808605051693</v>
      </c>
      <c r="M12" s="116"/>
      <c r="N12" s="116"/>
      <c r="O12" s="116"/>
      <c r="P12" s="116"/>
      <c r="Q12" s="116"/>
    </row>
    <row r="13" spans="1:19">
      <c r="A13" s="129" t="s">
        <v>259</v>
      </c>
      <c r="B13" s="129">
        <v>290.47990100000004</v>
      </c>
      <c r="C13" s="129">
        <v>295.86367899999999</v>
      </c>
      <c r="D13" s="130">
        <f t="shared" si="0"/>
        <v>0.98180318037618952</v>
      </c>
      <c r="E13" s="116"/>
      <c r="F13" s="116"/>
      <c r="G13" s="116" t="s">
        <v>257</v>
      </c>
      <c r="H13" s="116">
        <v>289.84102999999999</v>
      </c>
      <c r="I13" s="116"/>
      <c r="J13" s="116"/>
      <c r="K13" s="116" t="s">
        <v>264</v>
      </c>
      <c r="L13" s="116">
        <v>0.97909462186363805</v>
      </c>
      <c r="M13" s="116"/>
      <c r="N13" s="116"/>
      <c r="O13" s="116"/>
      <c r="P13" s="116"/>
      <c r="Q13" s="116"/>
    </row>
    <row r="14" spans="1:19">
      <c r="A14" s="129" t="s">
        <v>270</v>
      </c>
      <c r="B14" s="129">
        <v>304.93920300000002</v>
      </c>
      <c r="C14" s="129">
        <v>313.83105300000005</v>
      </c>
      <c r="D14" s="130">
        <f t="shared" si="0"/>
        <v>0.97166676173374078</v>
      </c>
      <c r="E14" s="116"/>
      <c r="F14" s="116"/>
      <c r="G14" s="116" t="s">
        <v>260</v>
      </c>
      <c r="H14" s="116">
        <v>290.016617</v>
      </c>
      <c r="I14" s="116"/>
      <c r="J14" s="116"/>
      <c r="K14" s="116" t="s">
        <v>246</v>
      </c>
      <c r="L14" s="116">
        <v>0.98148221152927195</v>
      </c>
      <c r="M14" s="116"/>
      <c r="N14" s="116"/>
      <c r="O14" s="116"/>
      <c r="P14" s="116"/>
      <c r="Q14" s="116"/>
    </row>
    <row r="15" spans="1:19">
      <c r="A15" s="129" t="s">
        <v>269</v>
      </c>
      <c r="B15" s="129">
        <v>302.01717300000001</v>
      </c>
      <c r="C15" s="129">
        <v>299.77407199999999</v>
      </c>
      <c r="D15" s="130">
        <f t="shared" si="0"/>
        <v>1.0074826384584723</v>
      </c>
      <c r="E15" s="116"/>
      <c r="F15" s="116"/>
      <c r="G15" s="116" t="s">
        <v>259</v>
      </c>
      <c r="H15" s="116">
        <v>290.47990100000004</v>
      </c>
      <c r="I15" s="116"/>
      <c r="J15" s="116"/>
      <c r="K15" s="116" t="s">
        <v>256</v>
      </c>
      <c r="L15" s="116">
        <v>0.98157267031070961</v>
      </c>
      <c r="M15" s="116"/>
      <c r="N15" s="116"/>
      <c r="O15" s="116"/>
      <c r="P15" s="116"/>
      <c r="Q15" s="116"/>
    </row>
    <row r="16" spans="1:19">
      <c r="A16" s="129" t="s">
        <v>50</v>
      </c>
      <c r="B16" s="129">
        <v>304.288049</v>
      </c>
      <c r="C16" s="129">
        <v>307.84947099999999</v>
      </c>
      <c r="D16" s="130">
        <f t="shared" si="0"/>
        <v>0.98843128757560872</v>
      </c>
      <c r="E16" s="116"/>
      <c r="F16" s="116"/>
      <c r="G16" s="116" t="s">
        <v>265</v>
      </c>
      <c r="H16" s="116">
        <v>290.85714800000005</v>
      </c>
      <c r="I16" s="116"/>
      <c r="J16" s="116"/>
      <c r="K16" s="116" t="s">
        <v>259</v>
      </c>
      <c r="L16" s="116">
        <v>0.98180318037618952</v>
      </c>
      <c r="M16" s="116"/>
      <c r="N16" s="116"/>
      <c r="O16" s="116"/>
      <c r="P16" s="116"/>
      <c r="Q16" s="116"/>
    </row>
    <row r="17" spans="1:17">
      <c r="A17" s="129" t="s">
        <v>255</v>
      </c>
      <c r="B17" s="129">
        <v>283.138418</v>
      </c>
      <c r="C17" s="129">
        <v>283.75060700000006</v>
      </c>
      <c r="D17" s="130">
        <f t="shared" si="0"/>
        <v>0.99784251034218918</v>
      </c>
      <c r="E17" s="116"/>
      <c r="F17" s="116"/>
      <c r="G17" s="116" t="s">
        <v>251</v>
      </c>
      <c r="H17" s="116">
        <v>293.2276040000001</v>
      </c>
      <c r="I17" s="116"/>
      <c r="J17" s="116"/>
      <c r="K17" s="116" t="s">
        <v>258</v>
      </c>
      <c r="L17" s="116">
        <v>0.98451074987368792</v>
      </c>
      <c r="M17" s="116"/>
      <c r="N17" s="116"/>
      <c r="O17" s="116"/>
      <c r="P17" s="116"/>
      <c r="Q17" s="116"/>
    </row>
    <row r="18" spans="1:17">
      <c r="A18" s="129" t="s">
        <v>264</v>
      </c>
      <c r="B18" s="129">
        <v>284.74642999999998</v>
      </c>
      <c r="C18" s="129">
        <v>290.82626300000004</v>
      </c>
      <c r="D18" s="130">
        <f t="shared" si="0"/>
        <v>0.97909462186363805</v>
      </c>
      <c r="E18" s="116"/>
      <c r="F18" s="116"/>
      <c r="G18" s="116" t="s">
        <v>53</v>
      </c>
      <c r="H18" s="116">
        <v>293.25575400000002</v>
      </c>
      <c r="I18" s="116"/>
      <c r="J18" s="116"/>
      <c r="K18" s="116" t="s">
        <v>254</v>
      </c>
      <c r="L18" s="116">
        <v>0.98556321708040606</v>
      </c>
      <c r="M18" s="116"/>
      <c r="N18" s="116"/>
      <c r="O18" s="116"/>
      <c r="P18" s="116"/>
      <c r="Q18" s="116"/>
    </row>
    <row r="19" spans="1:17">
      <c r="A19" s="129" t="s">
        <v>250</v>
      </c>
      <c r="B19" s="129">
        <v>277.18987099999998</v>
      </c>
      <c r="C19" s="129">
        <v>286.62561800000003</v>
      </c>
      <c r="D19" s="130">
        <f t="shared" si="0"/>
        <v>0.96707988955823188</v>
      </c>
      <c r="E19" s="116"/>
      <c r="F19" s="116"/>
      <c r="G19" s="116" t="s">
        <v>262</v>
      </c>
      <c r="H19" s="116">
        <v>293.32766800000002</v>
      </c>
      <c r="I19" s="116"/>
      <c r="J19" s="116"/>
      <c r="K19" s="116" t="s">
        <v>263</v>
      </c>
      <c r="L19" s="116">
        <v>0.98819913117073876</v>
      </c>
      <c r="M19" s="116"/>
      <c r="N19" s="116"/>
      <c r="O19" s="116"/>
      <c r="P19" s="116"/>
      <c r="Q19" s="116"/>
    </row>
    <row r="20" spans="1:17">
      <c r="A20" s="129" t="s">
        <v>247</v>
      </c>
      <c r="B20" s="129">
        <v>276.96138000000002</v>
      </c>
      <c r="C20" s="129">
        <v>294.51613600000002</v>
      </c>
      <c r="D20" s="130">
        <f t="shared" si="0"/>
        <v>0.94039458673327159</v>
      </c>
      <c r="E20" s="116"/>
      <c r="F20" s="116"/>
      <c r="G20" s="116" t="s">
        <v>266</v>
      </c>
      <c r="H20" s="116">
        <v>294.35275799999999</v>
      </c>
      <c r="I20" s="116"/>
      <c r="J20" s="116"/>
      <c r="K20" s="116" t="s">
        <v>50</v>
      </c>
      <c r="L20" s="116">
        <v>0.98843128757560872</v>
      </c>
      <c r="M20" s="116"/>
      <c r="N20" s="116"/>
      <c r="O20" s="116"/>
      <c r="P20" s="116"/>
      <c r="Q20" s="116"/>
    </row>
    <row r="21" spans="1:17">
      <c r="A21" s="129" t="s">
        <v>271</v>
      </c>
      <c r="B21" s="129">
        <v>316.519947</v>
      </c>
      <c r="C21" s="129">
        <v>309.21364300000005</v>
      </c>
      <c r="D21" s="130">
        <f t="shared" si="0"/>
        <v>1.0236286598777271</v>
      </c>
      <c r="E21" s="116"/>
      <c r="F21" s="116"/>
      <c r="G21" s="116" t="s">
        <v>267</v>
      </c>
      <c r="H21" s="116">
        <v>296.60381100000001</v>
      </c>
      <c r="I21" s="116"/>
      <c r="J21" s="116"/>
      <c r="K21" s="116" t="s">
        <v>257</v>
      </c>
      <c r="L21" s="116">
        <v>0.98999645677209847</v>
      </c>
      <c r="M21" s="116"/>
      <c r="N21" s="116"/>
      <c r="O21" s="116"/>
      <c r="P21" s="116"/>
      <c r="Q21" s="116"/>
    </row>
    <row r="22" spans="1:17">
      <c r="A22" s="129" t="s">
        <v>260</v>
      </c>
      <c r="B22" s="129">
        <v>290.016617</v>
      </c>
      <c r="C22" s="129">
        <v>286.01698199999998</v>
      </c>
      <c r="D22" s="130">
        <f t="shared" si="0"/>
        <v>1.013983907431063</v>
      </c>
      <c r="E22" s="116"/>
      <c r="F22" s="116"/>
      <c r="G22" s="116" t="s">
        <v>51</v>
      </c>
      <c r="H22" s="116">
        <v>300.53798300000005</v>
      </c>
      <c r="I22" s="116"/>
      <c r="J22" s="116"/>
      <c r="K22" s="116" t="s">
        <v>248</v>
      </c>
      <c r="L22" s="116">
        <v>0.99551423391653582</v>
      </c>
      <c r="M22" s="116"/>
      <c r="N22" s="116"/>
      <c r="O22" s="116"/>
      <c r="P22" s="116"/>
      <c r="Q22" s="116"/>
    </row>
    <row r="23" spans="1:17">
      <c r="A23" s="129" t="s">
        <v>251</v>
      </c>
      <c r="B23" s="129">
        <v>293.2276040000001</v>
      </c>
      <c r="C23" s="129">
        <v>299.78446400000001</v>
      </c>
      <c r="D23" s="130">
        <f t="shared" si="0"/>
        <v>0.97812808605051693</v>
      </c>
      <c r="E23" s="116"/>
      <c r="F23" s="116"/>
      <c r="G23" s="116" t="s">
        <v>289</v>
      </c>
      <c r="H23" s="116">
        <v>301.90370999999999</v>
      </c>
      <c r="I23" s="116"/>
      <c r="J23" s="116"/>
      <c r="K23" s="116" t="s">
        <v>252</v>
      </c>
      <c r="L23" s="116">
        <v>0.99721087476157044</v>
      </c>
      <c r="M23" s="116"/>
      <c r="N23" s="116"/>
      <c r="O23" s="116"/>
      <c r="P23" s="116"/>
      <c r="Q23" s="116"/>
    </row>
    <row r="24" spans="1:17">
      <c r="A24" s="129" t="s">
        <v>258</v>
      </c>
      <c r="B24" s="129">
        <v>309.71538099999998</v>
      </c>
      <c r="C24" s="129">
        <v>314.58811500000002</v>
      </c>
      <c r="D24" s="130">
        <f t="shared" si="0"/>
        <v>0.98451074987368792</v>
      </c>
      <c r="E24" s="116"/>
      <c r="F24" s="116"/>
      <c r="G24" s="116" t="s">
        <v>269</v>
      </c>
      <c r="H24" s="116">
        <v>302.01717300000001</v>
      </c>
      <c r="I24" s="116"/>
      <c r="J24" s="116"/>
      <c r="K24" s="116" t="s">
        <v>255</v>
      </c>
      <c r="L24" s="116">
        <v>0.99784251034218918</v>
      </c>
      <c r="M24" s="116"/>
      <c r="N24" s="116"/>
      <c r="O24" s="116"/>
      <c r="P24" s="116"/>
      <c r="Q24" s="116"/>
    </row>
    <row r="25" spans="1:17">
      <c r="A25" s="129" t="s">
        <v>267</v>
      </c>
      <c r="B25" s="129">
        <v>296.60381100000001</v>
      </c>
      <c r="C25" s="129">
        <v>296.715664</v>
      </c>
      <c r="D25" s="130">
        <f t="shared" si="0"/>
        <v>0.9996230296759796</v>
      </c>
      <c r="E25" s="116"/>
      <c r="F25" s="116"/>
      <c r="G25" s="116" t="s">
        <v>268</v>
      </c>
      <c r="H25" s="116">
        <v>302.34545900000001</v>
      </c>
      <c r="I25" s="116"/>
      <c r="J25" s="116"/>
      <c r="K25" s="116" t="s">
        <v>266</v>
      </c>
      <c r="L25" s="116">
        <v>0.99945081481743403</v>
      </c>
      <c r="M25" s="116"/>
      <c r="N25" s="116"/>
      <c r="O25" s="116"/>
      <c r="P25" s="116"/>
      <c r="Q25" s="116"/>
    </row>
    <row r="26" spans="1:17">
      <c r="A26" s="129" t="s">
        <v>261</v>
      </c>
      <c r="B26" s="129">
        <v>304.96722</v>
      </c>
      <c r="C26" s="129">
        <v>316.56136600000002</v>
      </c>
      <c r="D26" s="130">
        <f t="shared" si="0"/>
        <v>0.96337472842469341</v>
      </c>
      <c r="E26" s="116"/>
      <c r="F26" s="116"/>
      <c r="G26" s="116" t="s">
        <v>50</v>
      </c>
      <c r="H26" s="116">
        <v>304.288049</v>
      </c>
      <c r="I26" s="116"/>
      <c r="J26" s="116"/>
      <c r="K26" s="116" t="s">
        <v>267</v>
      </c>
      <c r="L26" s="116">
        <v>0.9996230296759796</v>
      </c>
      <c r="M26" s="116"/>
      <c r="N26" s="116"/>
      <c r="O26" s="116"/>
      <c r="P26" s="116"/>
      <c r="Q26" s="116"/>
    </row>
    <row r="27" spans="1:17">
      <c r="A27" s="129" t="s">
        <v>249</v>
      </c>
      <c r="B27" s="129">
        <v>287.96091399999995</v>
      </c>
      <c r="C27" s="129">
        <v>298.75877500000007</v>
      </c>
      <c r="D27" s="130">
        <f t="shared" si="0"/>
        <v>0.96385759380624014</v>
      </c>
      <c r="E27" s="116"/>
      <c r="F27" s="116"/>
      <c r="G27" s="116" t="s">
        <v>256</v>
      </c>
      <c r="H27" s="116">
        <v>304.47789400000005</v>
      </c>
      <c r="I27" s="116"/>
      <c r="J27" s="116"/>
      <c r="K27" s="116" t="s">
        <v>253</v>
      </c>
      <c r="L27" s="116">
        <v>1.0017025126445407</v>
      </c>
      <c r="M27" s="116"/>
      <c r="N27" s="116"/>
      <c r="O27" s="116"/>
      <c r="P27" s="116"/>
      <c r="Q27" s="116"/>
    </row>
    <row r="28" spans="1:17">
      <c r="A28" s="129" t="s">
        <v>268</v>
      </c>
      <c r="B28" s="129">
        <v>302.34545900000001</v>
      </c>
      <c r="C28" s="129">
        <v>297.98675400000002</v>
      </c>
      <c r="D28" s="130">
        <f t="shared" si="0"/>
        <v>1.0146271770187476</v>
      </c>
      <c r="E28" s="116"/>
      <c r="F28" s="116"/>
      <c r="G28" s="116" t="s">
        <v>270</v>
      </c>
      <c r="H28" s="116">
        <v>304.93920300000002</v>
      </c>
      <c r="I28" s="116"/>
      <c r="J28" s="116"/>
      <c r="K28" s="116" t="s">
        <v>53</v>
      </c>
      <c r="L28" s="116">
        <v>1.0058010999698317</v>
      </c>
      <c r="M28" s="116"/>
      <c r="N28" s="116"/>
      <c r="O28" s="116"/>
      <c r="P28" s="116"/>
      <c r="Q28" s="116"/>
    </row>
    <row r="29" spans="1:17">
      <c r="A29" s="129" t="s">
        <v>256</v>
      </c>
      <c r="B29" s="129">
        <v>304.47789400000005</v>
      </c>
      <c r="C29" s="129">
        <v>310.19394</v>
      </c>
      <c r="D29" s="130">
        <f>+B29/C29</f>
        <v>0.98157267031070961</v>
      </c>
      <c r="E29" s="116"/>
      <c r="F29" s="116"/>
      <c r="G29" s="116" t="s">
        <v>261</v>
      </c>
      <c r="H29" s="116">
        <v>304.96722</v>
      </c>
      <c r="I29" s="116"/>
      <c r="J29" s="116"/>
      <c r="K29" s="116" t="s">
        <v>269</v>
      </c>
      <c r="L29" s="116">
        <v>1.0074826384584723</v>
      </c>
      <c r="M29" s="116"/>
      <c r="N29" s="116"/>
      <c r="O29" s="116"/>
      <c r="P29" s="116"/>
      <c r="Q29" s="116"/>
    </row>
    <row r="30" spans="1:17">
      <c r="A30" s="129" t="s">
        <v>266</v>
      </c>
      <c r="B30" s="129">
        <v>294.35275799999999</v>
      </c>
      <c r="C30" s="129">
        <v>294.514501</v>
      </c>
      <c r="D30" s="130">
        <f t="shared" ref="D30:D31" si="1">+B30/C30</f>
        <v>0.99945081481743403</v>
      </c>
      <c r="E30" s="116"/>
      <c r="F30" s="116"/>
      <c r="G30" s="116" t="s">
        <v>52</v>
      </c>
      <c r="H30" s="116">
        <v>305.38568900000001</v>
      </c>
      <c r="I30" s="116"/>
      <c r="J30" s="116"/>
      <c r="K30" s="116" t="s">
        <v>262</v>
      </c>
      <c r="L30" s="116">
        <v>1.0091982687066576</v>
      </c>
      <c r="M30" s="116"/>
      <c r="N30" s="116"/>
      <c r="O30" s="116"/>
      <c r="P30" s="116"/>
      <c r="Q30" s="116"/>
    </row>
    <row r="31" spans="1:17">
      <c r="A31" s="129" t="s">
        <v>253</v>
      </c>
      <c r="B31" s="129">
        <v>282.40976000000001</v>
      </c>
      <c r="C31" s="129">
        <v>281.92977100000002</v>
      </c>
      <c r="D31" s="130">
        <f t="shared" si="1"/>
        <v>1.0017025126445407</v>
      </c>
      <c r="E31" s="116"/>
      <c r="F31" s="116"/>
      <c r="G31" s="116" t="s">
        <v>254</v>
      </c>
      <c r="H31" s="116">
        <v>307.552299</v>
      </c>
      <c r="I31" s="116"/>
      <c r="J31" s="116"/>
      <c r="K31" s="116" t="s">
        <v>260</v>
      </c>
      <c r="L31" s="116">
        <v>1.013983907431063</v>
      </c>
      <c r="M31" s="116"/>
      <c r="N31" s="116"/>
      <c r="O31" s="116"/>
      <c r="P31" s="116"/>
      <c r="Q31" s="116"/>
    </row>
    <row r="32" spans="1:17">
      <c r="A32" s="129" t="s">
        <v>52</v>
      </c>
      <c r="B32" s="129">
        <v>305.38568900000001</v>
      </c>
      <c r="C32" s="129">
        <v>320.80423199999996</v>
      </c>
      <c r="D32" s="130">
        <f>+B32/C32</f>
        <v>0.95193784413666982</v>
      </c>
      <c r="E32" s="116"/>
      <c r="F32" s="116"/>
      <c r="G32" s="116" t="s">
        <v>258</v>
      </c>
      <c r="H32" s="116">
        <v>309.71538099999998</v>
      </c>
      <c r="I32" s="116"/>
      <c r="J32" s="116"/>
      <c r="K32" s="116" t="s">
        <v>268</v>
      </c>
      <c r="L32" s="116">
        <v>1.0146271770187476</v>
      </c>
      <c r="M32" s="116"/>
      <c r="N32" s="116"/>
      <c r="O32" s="116"/>
      <c r="P32" s="116"/>
      <c r="Q32" s="116"/>
    </row>
    <row r="33" spans="1:27">
      <c r="A33" s="129" t="s">
        <v>248</v>
      </c>
      <c r="B33" s="129">
        <v>270.15794799999998</v>
      </c>
      <c r="C33" s="129">
        <v>271.37527399999999</v>
      </c>
      <c r="D33" s="130">
        <f t="shared" ref="D33:D34" si="2">+B33/C33</f>
        <v>0.99551423391653582</v>
      </c>
      <c r="E33" s="116"/>
      <c r="F33" s="116"/>
      <c r="G33" s="116" t="s">
        <v>263</v>
      </c>
      <c r="H33" s="116">
        <v>311.95627000000002</v>
      </c>
      <c r="I33" s="116"/>
      <c r="J33" s="116"/>
      <c r="K33" s="116" t="s">
        <v>265</v>
      </c>
      <c r="L33" s="116">
        <v>1.0176766171627298</v>
      </c>
      <c r="M33" s="116"/>
      <c r="N33" s="116"/>
      <c r="O33" s="116"/>
      <c r="P33" s="116"/>
      <c r="Q33" s="116"/>
    </row>
    <row r="34" spans="1:27">
      <c r="A34" s="129" t="s">
        <v>53</v>
      </c>
      <c r="B34" s="129">
        <v>293.25575400000002</v>
      </c>
      <c r="C34" s="129">
        <v>291.56436000000002</v>
      </c>
      <c r="D34" s="130">
        <f t="shared" si="2"/>
        <v>1.0058010999698317</v>
      </c>
      <c r="E34" s="116"/>
      <c r="F34" s="116"/>
      <c r="G34" s="116" t="s">
        <v>252</v>
      </c>
      <c r="H34" s="116">
        <v>312.68897800000002</v>
      </c>
      <c r="I34" s="116"/>
      <c r="J34" s="116"/>
      <c r="K34" s="116" t="s">
        <v>289</v>
      </c>
      <c r="L34" s="116">
        <v>1.0210153766610994</v>
      </c>
      <c r="M34" s="116"/>
      <c r="N34" s="116"/>
      <c r="O34" s="116"/>
      <c r="P34" s="116"/>
      <c r="Q34" s="116"/>
    </row>
    <row r="35" spans="1:27">
      <c r="A35" s="129" t="s">
        <v>257</v>
      </c>
      <c r="B35" s="129">
        <v>289.84102999999999</v>
      </c>
      <c r="C35" s="129">
        <v>292.76976500000006</v>
      </c>
      <c r="D35" s="130">
        <f>+B35/C35</f>
        <v>0.98999645677209847</v>
      </c>
      <c r="E35" s="116"/>
      <c r="F35" s="116"/>
      <c r="G35" s="116" t="s">
        <v>271</v>
      </c>
      <c r="H35" s="116">
        <v>316.519947</v>
      </c>
      <c r="I35" s="116"/>
      <c r="J35" s="116"/>
      <c r="K35" s="116" t="s">
        <v>271</v>
      </c>
      <c r="L35" s="116">
        <v>1.0236286598777271</v>
      </c>
      <c r="M35" s="116"/>
      <c r="N35" s="116"/>
      <c r="O35" s="116"/>
      <c r="P35" s="116"/>
      <c r="Q35" s="116"/>
    </row>
    <row r="36" spans="1:27">
      <c r="A36" s="116"/>
      <c r="B36" s="116"/>
      <c r="C36" s="116"/>
      <c r="D36" s="127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27">
      <c r="A37" s="116"/>
      <c r="B37" s="116"/>
      <c r="C37" s="116"/>
      <c r="D37" s="127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27">
      <c r="A38" s="116"/>
      <c r="B38" s="116"/>
      <c r="C38" s="116"/>
      <c r="D38" s="128" t="s">
        <v>290</v>
      </c>
      <c r="E38" s="116"/>
      <c r="F38" s="116"/>
      <c r="G38" s="116"/>
      <c r="H38" s="116"/>
      <c r="I38" s="116"/>
      <c r="J38" s="116"/>
      <c r="K38" s="131" t="s">
        <v>291</v>
      </c>
      <c r="L38" s="116"/>
      <c r="M38" s="116"/>
      <c r="N38" s="116"/>
      <c r="O38" s="116"/>
      <c r="P38" s="116"/>
      <c r="Q38" s="116"/>
    </row>
    <row r="39" spans="1:27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</row>
    <row r="40" spans="1:27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27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</row>
    <row r="42" spans="1:27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</row>
    <row r="43" spans="1:27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</row>
    <row r="44" spans="1:27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</row>
    <row r="45" spans="1:27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</row>
    <row r="46" spans="1:27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</row>
    <row r="47" spans="1:27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2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</row>
    <row r="50" spans="1:27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</row>
    <row r="51" spans="1:2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</row>
    <row r="52" spans="1:2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</row>
    <row r="53" spans="1:2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</row>
    <row r="54" spans="1:27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</row>
    <row r="55" spans="1:27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</row>
    <row r="56" spans="1:27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</row>
    <row r="57" spans="1:27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  <row r="58" spans="1:27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</row>
    <row r="59" spans="1:2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</row>
    <row r="60" spans="1:27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27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</row>
    <row r="62" spans="1:27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</row>
    <row r="63" spans="1:27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</row>
    <row r="64" spans="1:27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</row>
    <row r="65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</row>
    <row r="66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</row>
    <row r="67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</row>
    <row r="68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</row>
    <row r="69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</row>
    <row r="70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pans="1:1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</sheetData>
  <mergeCells count="1">
    <mergeCell ref="R2:S2"/>
  </mergeCells>
  <hyperlinks>
    <hyperlink ref="R2:S2" location="Indhold!A1" display="Tilbage til oversigt" xr:uid="{460077E5-6FA2-4B1F-A1E9-76A049F418C9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07D5-B193-41E7-845A-89D1B364B9D5}">
  <dimension ref="A2:AA83"/>
  <sheetViews>
    <sheetView workbookViewId="0">
      <selection activeCell="R2" sqref="R2:S2"/>
    </sheetView>
  </sheetViews>
  <sheetFormatPr defaultColWidth="9.140625" defaultRowHeight="15"/>
  <cols>
    <col min="1" max="1" width="9.140625" style="71"/>
    <col min="2" max="2" width="36.140625" style="71" customWidth="1"/>
    <col min="3" max="3" width="9.85546875" style="71" bestFit="1" customWidth="1"/>
    <col min="4" max="4" width="9.42578125" style="71" customWidth="1"/>
    <col min="5" max="16384" width="9.140625" style="71"/>
  </cols>
  <sheetData>
    <row r="2" spans="1:19">
      <c r="A2" s="31" t="s">
        <v>222</v>
      </c>
      <c r="B2" s="31" t="s">
        <v>292</v>
      </c>
      <c r="C2" s="31"/>
      <c r="D2" s="31"/>
      <c r="E2" s="31"/>
      <c r="F2" s="31"/>
      <c r="G2" s="31"/>
      <c r="H2" s="31"/>
      <c r="I2" s="31" t="s">
        <v>93</v>
      </c>
      <c r="J2" s="31" t="s">
        <v>293</v>
      </c>
      <c r="K2" s="31"/>
      <c r="L2" s="31"/>
      <c r="M2" s="31"/>
      <c r="N2" s="34"/>
      <c r="O2" s="34"/>
      <c r="P2" s="34"/>
      <c r="Q2" s="34"/>
      <c r="R2" s="204" t="s">
        <v>78</v>
      </c>
      <c r="S2" s="204"/>
    </row>
    <row r="3" spans="1:19">
      <c r="E3" s="25"/>
      <c r="F3" s="25"/>
    </row>
    <row r="4" spans="1:19">
      <c r="A4" s="131" t="s">
        <v>294</v>
      </c>
      <c r="B4" s="116"/>
      <c r="C4" s="116"/>
      <c r="D4" s="116"/>
      <c r="E4" s="116"/>
      <c r="F4" s="116"/>
      <c r="G4" s="116"/>
      <c r="H4" s="116"/>
      <c r="I4" s="131" t="s">
        <v>294</v>
      </c>
      <c r="J4" s="116"/>
      <c r="K4" s="116"/>
      <c r="L4" s="116"/>
      <c r="M4" s="116"/>
      <c r="N4" s="117"/>
      <c r="O4" s="116"/>
      <c r="P4" s="116"/>
      <c r="Q4" s="116"/>
      <c r="R4" s="116"/>
      <c r="S4" s="116"/>
    </row>
    <row r="5" spans="1:19">
      <c r="A5" s="116"/>
      <c r="B5" s="116" t="s">
        <v>295</v>
      </c>
      <c r="C5" s="116" t="s">
        <v>296</v>
      </c>
      <c r="D5" s="116" t="s">
        <v>297</v>
      </c>
      <c r="E5" s="116" t="s">
        <v>298</v>
      </c>
      <c r="F5" s="116" t="s">
        <v>299</v>
      </c>
      <c r="G5" s="116"/>
      <c r="H5" s="116"/>
      <c r="I5" s="116"/>
      <c r="J5" s="116" t="s">
        <v>300</v>
      </c>
      <c r="K5" s="116" t="s">
        <v>297</v>
      </c>
      <c r="L5" s="116" t="s">
        <v>301</v>
      </c>
      <c r="M5" s="116"/>
      <c r="N5" s="117"/>
      <c r="O5" s="116"/>
      <c r="P5" s="116"/>
      <c r="Q5" s="116"/>
      <c r="R5" s="116"/>
      <c r="S5" s="116"/>
    </row>
    <row r="6" spans="1:19">
      <c r="A6" s="116" t="s">
        <v>302</v>
      </c>
      <c r="B6" s="123">
        <v>20.068030530344284</v>
      </c>
      <c r="C6" s="123">
        <v>25.570686691319217</v>
      </c>
      <c r="D6" s="123">
        <v>71.017078021791107</v>
      </c>
      <c r="E6" s="123">
        <v>141.53116049503279</v>
      </c>
      <c r="F6" s="123">
        <v>69.776047930137366</v>
      </c>
      <c r="G6" s="116"/>
      <c r="H6" s="116"/>
      <c r="I6" s="116" t="s">
        <v>302</v>
      </c>
      <c r="J6" s="118">
        <f>(B6+C6)/SUM($B6:$F6)*100</f>
        <v>13.915812671290526</v>
      </c>
      <c r="K6" s="118">
        <f>D6/SUM($B6:$F6)*100</f>
        <v>21.653990610949236</v>
      </c>
      <c r="L6" s="118">
        <f>(E6+F6)/SUM($B6:$F6)*100</f>
        <v>64.430196717760239</v>
      </c>
      <c r="M6" s="116"/>
      <c r="N6" s="117">
        <f t="shared" ref="N6:N13" si="0">SUM(J6:L6)</f>
        <v>100</v>
      </c>
      <c r="O6" s="116"/>
      <c r="P6" s="116"/>
      <c r="Q6" s="116"/>
      <c r="R6" s="116"/>
      <c r="S6" s="116"/>
    </row>
    <row r="7" spans="1:19">
      <c r="A7" s="116" t="s">
        <v>303</v>
      </c>
      <c r="B7" s="123">
        <v>26.197164613493303</v>
      </c>
      <c r="C7" s="123">
        <v>55.281727786485483</v>
      </c>
      <c r="D7" s="123">
        <v>127.58049878935114</v>
      </c>
      <c r="E7" s="123">
        <v>237.0912473957606</v>
      </c>
      <c r="F7" s="123">
        <v>125.92640436148774</v>
      </c>
      <c r="G7" s="116"/>
      <c r="H7" s="116"/>
      <c r="I7" s="116" t="s">
        <v>303</v>
      </c>
      <c r="J7" s="118">
        <f>(B7+C7)/SUM($B7:$F7)*100</f>
        <v>14.242643260129469</v>
      </c>
      <c r="K7" s="118">
        <f>D7/SUM($B7:$F7)*100</f>
        <v>22.301279235437679</v>
      </c>
      <c r="L7" s="118">
        <f>(E7+F7)/SUM($B7:$F7)*100</f>
        <v>63.456077504432862</v>
      </c>
      <c r="M7" s="116"/>
      <c r="N7" s="117">
        <f t="shared" si="0"/>
        <v>100</v>
      </c>
      <c r="O7" s="116"/>
      <c r="P7" s="116"/>
      <c r="Q7" s="116"/>
      <c r="R7" s="116"/>
      <c r="S7" s="116"/>
    </row>
    <row r="8" spans="1:19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116"/>
      <c r="P9" s="116"/>
      <c r="Q9" s="116"/>
      <c r="R9" s="116"/>
      <c r="S9" s="116"/>
    </row>
    <row r="10" spans="1:19">
      <c r="A10" s="131" t="s">
        <v>304</v>
      </c>
      <c r="B10" s="116"/>
      <c r="C10" s="116"/>
      <c r="D10" s="116"/>
      <c r="E10" s="116"/>
      <c r="F10" s="116"/>
      <c r="G10" s="116"/>
      <c r="H10" s="116"/>
      <c r="I10" s="131" t="s">
        <v>304</v>
      </c>
      <c r="J10" s="116"/>
      <c r="K10" s="116"/>
      <c r="L10" s="116"/>
      <c r="M10" s="116"/>
      <c r="N10" s="117"/>
      <c r="O10" s="116"/>
      <c r="P10" s="116"/>
      <c r="Q10" s="116"/>
      <c r="R10" s="116"/>
      <c r="S10" s="116"/>
    </row>
    <row r="11" spans="1:19">
      <c r="A11" s="116"/>
      <c r="B11" s="116" t="s">
        <v>295</v>
      </c>
      <c r="C11" s="116" t="s">
        <v>296</v>
      </c>
      <c r="D11" s="116" t="s">
        <v>297</v>
      </c>
      <c r="E11" s="116" t="s">
        <v>298</v>
      </c>
      <c r="F11" s="116" t="s">
        <v>299</v>
      </c>
      <c r="G11" s="116"/>
      <c r="H11" s="116"/>
      <c r="I11" s="116"/>
      <c r="J11" s="116" t="s">
        <v>300</v>
      </c>
      <c r="K11" s="116" t="s">
        <v>297</v>
      </c>
      <c r="L11" s="116" t="s">
        <v>301</v>
      </c>
      <c r="M11" s="116"/>
      <c r="N11" s="116"/>
      <c r="O11" s="116"/>
      <c r="P11" s="116"/>
      <c r="Q11" s="116"/>
      <c r="R11" s="116"/>
      <c r="S11" s="116"/>
    </row>
    <row r="12" spans="1:19">
      <c r="A12" s="116" t="s">
        <v>302</v>
      </c>
      <c r="B12" s="123">
        <v>24.692130203866085</v>
      </c>
      <c r="C12" s="123">
        <v>48.604429839010564</v>
      </c>
      <c r="D12" s="123">
        <v>103.41303966075131</v>
      </c>
      <c r="E12" s="123">
        <v>111.71323162132971</v>
      </c>
      <c r="F12" s="123">
        <v>27.501613377628949</v>
      </c>
      <c r="G12" s="116"/>
      <c r="H12" s="116"/>
      <c r="I12" s="116" t="s">
        <v>302</v>
      </c>
      <c r="J12" s="118">
        <f>(B12+C12)/SUM($B12:$F12)*100</f>
        <v>23.200661193494707</v>
      </c>
      <c r="K12" s="118">
        <f>D12/SUM($B12:$F12)*100</f>
        <v>32.733472004075232</v>
      </c>
      <c r="L12" s="118">
        <f>(E12+F12)/SUM($B12:$F12)*100</f>
        <v>44.065866802430072</v>
      </c>
      <c r="M12" s="116"/>
      <c r="N12" s="117">
        <f t="shared" si="0"/>
        <v>100</v>
      </c>
      <c r="O12" s="116"/>
      <c r="P12" s="116"/>
      <c r="Q12" s="116"/>
      <c r="R12" s="116"/>
      <c r="S12" s="116"/>
    </row>
    <row r="13" spans="1:19">
      <c r="A13" s="116" t="s">
        <v>303</v>
      </c>
      <c r="B13" s="123">
        <v>30.504165721774346</v>
      </c>
      <c r="C13" s="123">
        <v>61.970063483760391</v>
      </c>
      <c r="D13" s="123">
        <v>156.16960643698124</v>
      </c>
      <c r="E13" s="123">
        <v>217.7404620498618</v>
      </c>
      <c r="F13" s="123">
        <v>85.377636860249723</v>
      </c>
      <c r="G13" s="116"/>
      <c r="H13" s="116"/>
      <c r="I13" s="116" t="s">
        <v>303</v>
      </c>
      <c r="J13" s="118">
        <f>(B13+C13)/SUM($B13:$F13)*100</f>
        <v>16.759805889928508</v>
      </c>
      <c r="K13" s="118">
        <f>D13/SUM($B13:$F13)*100</f>
        <v>28.303802175770727</v>
      </c>
      <c r="L13" s="118">
        <f>(E13+F13)/SUM($B13:$F13)*100</f>
        <v>54.936391934300765</v>
      </c>
      <c r="M13" s="116"/>
      <c r="N13" s="117">
        <f t="shared" si="0"/>
        <v>100</v>
      </c>
      <c r="O13" s="116"/>
      <c r="P13" s="116"/>
      <c r="Q13" s="116"/>
      <c r="R13" s="116"/>
      <c r="S13" s="116"/>
    </row>
    <row r="14" spans="1:19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spans="1:19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spans="1:19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19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spans="1:19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5" spans="1:19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spans="1:19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spans="1:19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spans="1:19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spans="1:19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spans="1:19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1:19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spans="1:19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spans="1:19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spans="1:19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spans="1:19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spans="1:19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spans="1:19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spans="1:19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spans="1:19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spans="1:19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spans="1:19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spans="1:19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spans="1:19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1:19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1:19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spans="1:19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spans="1:19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1:19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1:19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1:19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27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27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</row>
    <row r="67" spans="1:27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</row>
    <row r="68" spans="1:27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1:27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</row>
    <row r="70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</row>
    <row r="7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</row>
    <row r="72" spans="1:27">
      <c r="A72" s="116"/>
      <c r="B72" s="116"/>
      <c r="C72" s="116"/>
      <c r="D72" s="116"/>
      <c r="E72" s="116"/>
      <c r="F72" s="116"/>
      <c r="G72" s="116"/>
      <c r="H72" s="116"/>
    </row>
    <row r="73" spans="1:27">
      <c r="A73" s="116"/>
      <c r="B73" s="116"/>
      <c r="C73" s="116"/>
      <c r="D73" s="116"/>
      <c r="E73" s="116"/>
      <c r="F73" s="116"/>
      <c r="G73" s="116"/>
      <c r="H73" s="116"/>
    </row>
    <row r="74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pans="1:1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</sheetData>
  <mergeCells count="1">
    <mergeCell ref="R2:S2"/>
  </mergeCells>
  <hyperlinks>
    <hyperlink ref="R2:S2" location="Indhold!A1" display="Tilbage til oversigt" xr:uid="{E3343528-1EE9-4834-BFB1-BABD852539BF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C077-0020-40F2-B77C-EC53CB77A1CC}">
  <dimension ref="A2:AA83"/>
  <sheetViews>
    <sheetView workbookViewId="0">
      <selection activeCell="B2" sqref="B2"/>
    </sheetView>
  </sheetViews>
  <sheetFormatPr defaultColWidth="9.140625" defaultRowHeight="15"/>
  <cols>
    <col min="1" max="1" width="9.140625" style="71"/>
    <col min="2" max="2" width="36.140625" style="71" customWidth="1"/>
    <col min="3" max="3" width="9.85546875" style="71" bestFit="1" customWidth="1"/>
    <col min="4" max="4" width="9.42578125" style="71" customWidth="1"/>
    <col min="5" max="16384" width="9.140625" style="71"/>
  </cols>
  <sheetData>
    <row r="2" spans="1:19">
      <c r="A2" s="31" t="s">
        <v>223</v>
      </c>
      <c r="B2" s="31" t="s">
        <v>305</v>
      </c>
      <c r="C2" s="31"/>
      <c r="D2" s="31"/>
      <c r="E2" s="31"/>
      <c r="F2" s="31"/>
      <c r="G2" s="31"/>
      <c r="H2" s="31"/>
      <c r="I2" s="31" t="s">
        <v>93</v>
      </c>
      <c r="J2" s="31" t="s">
        <v>293</v>
      </c>
      <c r="K2" s="31"/>
      <c r="L2" s="31"/>
      <c r="M2" s="31"/>
      <c r="N2" s="34"/>
      <c r="O2" s="34"/>
      <c r="P2" s="34"/>
      <c r="Q2" s="34"/>
      <c r="R2" s="204" t="s">
        <v>78</v>
      </c>
      <c r="S2" s="204"/>
    </row>
    <row r="4" spans="1:19">
      <c r="A4" s="131" t="s">
        <v>306</v>
      </c>
      <c r="B4" s="116"/>
      <c r="C4" s="116"/>
      <c r="D4" s="116"/>
      <c r="E4" s="116"/>
      <c r="F4" s="116"/>
      <c r="G4" s="116"/>
      <c r="H4" s="116"/>
      <c r="I4" s="131" t="s">
        <v>306</v>
      </c>
      <c r="J4" s="116"/>
      <c r="K4" s="116"/>
      <c r="L4" s="116"/>
      <c r="M4" s="116"/>
      <c r="N4" s="117"/>
      <c r="O4" s="116"/>
      <c r="P4" s="116"/>
      <c r="Q4" s="116"/>
      <c r="R4" s="116"/>
      <c r="S4" s="116"/>
    </row>
    <row r="5" spans="1:19">
      <c r="A5" s="116"/>
      <c r="B5" s="116" t="s">
        <v>295</v>
      </c>
      <c r="C5" s="116" t="s">
        <v>296</v>
      </c>
      <c r="D5" s="116" t="s">
        <v>297</v>
      </c>
      <c r="E5" s="116" t="s">
        <v>298</v>
      </c>
      <c r="F5" s="116" t="s">
        <v>299</v>
      </c>
      <c r="G5" s="116"/>
      <c r="H5" s="116"/>
      <c r="I5" s="116"/>
      <c r="J5" s="116" t="s">
        <v>300</v>
      </c>
      <c r="K5" s="116" t="s">
        <v>297</v>
      </c>
      <c r="L5" s="116" t="s">
        <v>301</v>
      </c>
      <c r="M5" s="116"/>
      <c r="N5" s="117"/>
      <c r="O5" s="116"/>
      <c r="P5" s="116"/>
      <c r="Q5" s="116"/>
      <c r="R5" s="116"/>
      <c r="S5" s="116"/>
    </row>
    <row r="6" spans="1:19">
      <c r="A6" s="116" t="s">
        <v>302</v>
      </c>
      <c r="B6" s="123">
        <v>20.984622743052221</v>
      </c>
      <c r="C6" s="123">
        <v>70.645413589376517</v>
      </c>
      <c r="D6" s="123">
        <v>67.328675808514475</v>
      </c>
      <c r="E6" s="123">
        <v>139.43333038172008</v>
      </c>
      <c r="F6" s="123">
        <v>37.616203938687043</v>
      </c>
      <c r="G6" s="116"/>
      <c r="H6" s="116"/>
      <c r="I6" s="116" t="s">
        <v>302</v>
      </c>
      <c r="J6" s="118">
        <f>(B6+C6)/SUM($B6:$F6)*100</f>
        <v>27.270174853571216</v>
      </c>
      <c r="K6" s="118">
        <f>D6/SUM($B6:$F6)*100</f>
        <v>20.037804582947647</v>
      </c>
      <c r="L6" s="118">
        <f>(E6+F6)/SUM($B6:$F6)*100</f>
        <v>52.692020563481144</v>
      </c>
      <c r="M6" s="116"/>
      <c r="N6" s="117">
        <f t="shared" ref="N6:N13" si="0">SUM(J6:L6)</f>
        <v>100</v>
      </c>
      <c r="O6" s="116"/>
      <c r="P6" s="116"/>
      <c r="Q6" s="116"/>
      <c r="R6" s="116"/>
      <c r="S6" s="116"/>
    </row>
    <row r="7" spans="1:19">
      <c r="A7" s="116" t="s">
        <v>303</v>
      </c>
      <c r="B7" s="123">
        <v>19.815740246945094</v>
      </c>
      <c r="C7" s="123">
        <v>78.578067226858764</v>
      </c>
      <c r="D7" s="123">
        <v>156.17158558800779</v>
      </c>
      <c r="E7" s="123">
        <v>277.75008295750365</v>
      </c>
      <c r="F7" s="123">
        <v>103.40858964947678</v>
      </c>
      <c r="G7" s="116"/>
      <c r="H7" s="116"/>
      <c r="I7" s="116" t="s">
        <v>303</v>
      </c>
      <c r="J7" s="118">
        <f>(B7+C7)/SUM($B7:$F7)*100</f>
        <v>15.477439472154003</v>
      </c>
      <c r="K7" s="118">
        <f>D7/SUM($B7:$F7)*100</f>
        <v>24.565938906797989</v>
      </c>
      <c r="L7" s="118">
        <f>(E7+F7)/SUM($B7:$F7)*100</f>
        <v>59.956621621048015</v>
      </c>
      <c r="M7" s="116"/>
      <c r="N7" s="117">
        <f t="shared" si="0"/>
        <v>100</v>
      </c>
      <c r="O7" s="116"/>
      <c r="P7" s="116"/>
      <c r="Q7" s="116"/>
      <c r="R7" s="116"/>
      <c r="S7" s="116"/>
    </row>
    <row r="8" spans="1:19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116"/>
      <c r="P8" s="116"/>
      <c r="Q8" s="116"/>
      <c r="R8" s="116"/>
      <c r="S8" s="116"/>
    </row>
    <row r="9" spans="1:19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116"/>
      <c r="P9" s="116"/>
      <c r="Q9" s="116"/>
      <c r="R9" s="116"/>
      <c r="S9" s="116"/>
    </row>
    <row r="10" spans="1:19">
      <c r="A10" s="131" t="s">
        <v>307</v>
      </c>
      <c r="B10" s="116"/>
      <c r="C10" s="116"/>
      <c r="D10" s="116"/>
      <c r="E10" s="116"/>
      <c r="F10" s="116"/>
      <c r="G10" s="116"/>
      <c r="H10" s="116"/>
      <c r="I10" s="131" t="s">
        <v>307</v>
      </c>
      <c r="J10" s="116"/>
      <c r="K10" s="116"/>
      <c r="L10" s="116"/>
      <c r="M10" s="116"/>
      <c r="N10" s="117"/>
      <c r="O10" s="116"/>
      <c r="P10" s="116"/>
      <c r="Q10" s="116"/>
      <c r="R10" s="116"/>
      <c r="S10" s="116"/>
    </row>
    <row r="11" spans="1:19">
      <c r="A11" s="116"/>
      <c r="B11" s="116" t="s">
        <v>295</v>
      </c>
      <c r="C11" s="116" t="s">
        <v>296</v>
      </c>
      <c r="D11" s="116" t="s">
        <v>297</v>
      </c>
      <c r="E11" s="116" t="s">
        <v>298</v>
      </c>
      <c r="F11" s="116" t="s">
        <v>299</v>
      </c>
      <c r="G11" s="116"/>
      <c r="H11" s="116"/>
      <c r="I11" s="116"/>
      <c r="J11" s="116" t="s">
        <v>300</v>
      </c>
      <c r="K11" s="116" t="s">
        <v>297</v>
      </c>
      <c r="L11" s="116" t="s">
        <v>301</v>
      </c>
      <c r="M11" s="116"/>
      <c r="N11" s="117"/>
      <c r="O11" s="116"/>
      <c r="P11" s="116"/>
      <c r="Q11" s="116"/>
      <c r="R11" s="116"/>
      <c r="S11" s="116"/>
    </row>
    <row r="12" spans="1:19">
      <c r="A12" s="116" t="s">
        <v>302</v>
      </c>
      <c r="B12" s="123">
        <v>8.3510379108290156</v>
      </c>
      <c r="C12" s="123">
        <v>14.982238701239607</v>
      </c>
      <c r="D12" s="123">
        <v>70.602154671591421</v>
      </c>
      <c r="E12" s="123">
        <v>174.8693649873245</v>
      </c>
      <c r="F12" s="123">
        <v>71.729787698132299</v>
      </c>
      <c r="G12" s="116"/>
      <c r="H12" s="116"/>
      <c r="I12" s="116" t="s">
        <v>302</v>
      </c>
      <c r="J12" s="118">
        <f>(B12+C12)/SUM($B12:$F12)*100</f>
        <v>6.8519550467111205</v>
      </c>
      <c r="K12" s="118">
        <f>D12/SUM($B12:$F12)*100</f>
        <v>20.732741399914421</v>
      </c>
      <c r="L12" s="118">
        <f>(E12+F12)/SUM($B12:$F12)*100</f>
        <v>72.415303553374457</v>
      </c>
      <c r="M12" s="116"/>
      <c r="N12" s="117">
        <f t="shared" si="0"/>
        <v>100</v>
      </c>
      <c r="O12" s="116"/>
      <c r="P12" s="116"/>
      <c r="Q12" s="116"/>
      <c r="R12" s="116"/>
      <c r="S12" s="116"/>
    </row>
    <row r="13" spans="1:19">
      <c r="A13" s="116" t="s">
        <v>303</v>
      </c>
      <c r="B13" s="123">
        <v>18.671855725334648</v>
      </c>
      <c r="C13" s="123">
        <v>33.087578925175414</v>
      </c>
      <c r="D13" s="123">
        <v>131.2785666404273</v>
      </c>
      <c r="E13" s="123">
        <v>294.6570355297651</v>
      </c>
      <c r="F13" s="123">
        <v>162.14549664119377</v>
      </c>
      <c r="G13" s="116"/>
      <c r="H13" s="116"/>
      <c r="I13" s="116" t="s">
        <v>303</v>
      </c>
      <c r="J13" s="118">
        <f>(B13+C13)/SUM($B13:$F13)*100</f>
        <v>8.0894272781473351</v>
      </c>
      <c r="K13" s="118">
        <f>D13/SUM($B13:$F13)*100</f>
        <v>20.517388282692345</v>
      </c>
      <c r="L13" s="118">
        <f>(E13+F13)/SUM($B13:$F13)*100</f>
        <v>71.393184439160322</v>
      </c>
      <c r="M13" s="116"/>
      <c r="N13" s="117">
        <f t="shared" si="0"/>
        <v>100</v>
      </c>
      <c r="O13" s="116"/>
      <c r="P13" s="116"/>
      <c r="Q13" s="116"/>
      <c r="R13" s="116"/>
      <c r="S13" s="116"/>
    </row>
    <row r="14" spans="1:19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spans="1:19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spans="1:19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19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spans="1:19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spans="1:19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9" spans="1:19">
      <c r="A39" s="116"/>
      <c r="B39" s="116"/>
      <c r="C39" s="116"/>
      <c r="D39" s="116"/>
      <c r="E39" s="116"/>
    </row>
    <row r="40" spans="1:19">
      <c r="A40" s="116"/>
      <c r="B40" s="116"/>
      <c r="C40" s="116"/>
      <c r="D40" s="116"/>
      <c r="E40" s="116"/>
    </row>
    <row r="41" spans="1:19">
      <c r="A41" s="116"/>
      <c r="B41" s="116"/>
      <c r="C41" s="116"/>
      <c r="D41" s="116"/>
      <c r="E41" s="116"/>
    </row>
    <row r="42" spans="1:19">
      <c r="A42" s="116"/>
      <c r="B42" s="116"/>
      <c r="C42" s="116"/>
      <c r="D42" s="116"/>
      <c r="E42" s="116"/>
    </row>
    <row r="43" spans="1:19">
      <c r="A43" s="116"/>
      <c r="B43" s="116"/>
      <c r="C43" s="116"/>
      <c r="D43" s="116"/>
      <c r="E43" s="116"/>
    </row>
    <row r="44" spans="1:19">
      <c r="A44" s="116"/>
      <c r="B44" s="116"/>
      <c r="C44" s="116"/>
      <c r="D44" s="116"/>
      <c r="E44" s="116"/>
    </row>
    <row r="45" spans="1:19">
      <c r="A45" s="116"/>
      <c r="B45" s="116"/>
      <c r="C45" s="116"/>
      <c r="D45" s="116"/>
      <c r="E45" s="116"/>
    </row>
    <row r="46" spans="1:19">
      <c r="A46" s="116"/>
      <c r="B46" s="116"/>
      <c r="C46" s="116"/>
      <c r="D46" s="116"/>
      <c r="E46" s="116"/>
    </row>
    <row r="47" spans="1:19">
      <c r="A47" s="116"/>
      <c r="B47" s="116"/>
      <c r="C47" s="116"/>
      <c r="D47" s="116"/>
      <c r="E47" s="116"/>
    </row>
    <row r="48" spans="1:19">
      <c r="A48" s="116"/>
      <c r="B48" s="116"/>
      <c r="C48" s="116"/>
      <c r="D48" s="116"/>
      <c r="E48" s="116"/>
    </row>
    <row r="49" spans="1:5">
      <c r="A49" s="116"/>
      <c r="B49" s="116"/>
      <c r="C49" s="116"/>
      <c r="D49" s="116"/>
      <c r="E49" s="116"/>
    </row>
    <row r="50" spans="1:5">
      <c r="A50" s="116"/>
      <c r="B50" s="116"/>
      <c r="C50" s="116"/>
      <c r="D50" s="116"/>
      <c r="E50" s="116"/>
    </row>
    <row r="51" spans="1:5">
      <c r="A51" s="116"/>
      <c r="B51" s="116"/>
      <c r="C51" s="116"/>
      <c r="D51" s="116"/>
      <c r="E51" s="116"/>
    </row>
    <row r="52" spans="1:5">
      <c r="A52" s="116"/>
      <c r="B52" s="116"/>
      <c r="C52" s="116"/>
      <c r="D52" s="116"/>
      <c r="E52" s="116"/>
    </row>
    <row r="53" spans="1:5">
      <c r="A53" s="116"/>
      <c r="B53" s="116"/>
      <c r="C53" s="116"/>
      <c r="D53" s="116"/>
      <c r="E53" s="116"/>
    </row>
    <row r="54" spans="1:5">
      <c r="A54" s="116"/>
      <c r="B54" s="116"/>
      <c r="C54" s="116"/>
      <c r="D54" s="116"/>
      <c r="E54" s="116"/>
    </row>
    <row r="55" spans="1:5">
      <c r="A55" s="116"/>
      <c r="B55" s="116"/>
      <c r="C55" s="116"/>
      <c r="D55" s="116"/>
      <c r="E55" s="116"/>
    </row>
    <row r="56" spans="1:5">
      <c r="A56" s="116"/>
      <c r="B56" s="116"/>
      <c r="C56" s="116"/>
      <c r="D56" s="116"/>
      <c r="E56" s="116"/>
    </row>
    <row r="57" spans="1:5">
      <c r="A57" s="116"/>
      <c r="B57" s="116"/>
      <c r="C57" s="116"/>
      <c r="D57" s="116"/>
      <c r="E57" s="116"/>
    </row>
    <row r="58" spans="1:5">
      <c r="A58" s="116"/>
      <c r="B58" s="116"/>
      <c r="C58" s="116"/>
      <c r="D58" s="116"/>
      <c r="E58" s="116"/>
    </row>
    <row r="59" spans="1:5">
      <c r="A59" s="116"/>
      <c r="B59" s="116"/>
      <c r="C59" s="116"/>
      <c r="D59" s="116"/>
      <c r="E59" s="116"/>
    </row>
    <row r="60" spans="1:5">
      <c r="A60" s="116"/>
      <c r="B60" s="116"/>
      <c r="C60" s="116"/>
      <c r="D60" s="116"/>
      <c r="E60" s="116"/>
    </row>
    <row r="61" spans="1:5">
      <c r="A61" s="116"/>
      <c r="B61" s="116"/>
      <c r="C61" s="116"/>
      <c r="D61" s="116"/>
      <c r="E61" s="116"/>
    </row>
    <row r="62" spans="1:5">
      <c r="A62" s="116"/>
      <c r="B62" s="116"/>
      <c r="C62" s="116"/>
      <c r="D62" s="116"/>
      <c r="E62" s="116"/>
    </row>
    <row r="63" spans="1:5">
      <c r="A63" s="116"/>
      <c r="B63" s="116"/>
      <c r="C63" s="116"/>
      <c r="D63" s="116"/>
      <c r="E63" s="116"/>
    </row>
    <row r="64" spans="1:5">
      <c r="A64" s="116"/>
      <c r="B64" s="116"/>
      <c r="C64" s="116"/>
      <c r="D64" s="116"/>
      <c r="E64" s="116"/>
    </row>
    <row r="65" spans="1:27">
      <c r="A65" s="116"/>
      <c r="B65" s="116"/>
      <c r="C65" s="116"/>
      <c r="D65" s="116"/>
      <c r="E65" s="116"/>
    </row>
    <row r="66" spans="1:27">
      <c r="A66" s="116"/>
      <c r="B66" s="116"/>
      <c r="C66" s="116"/>
      <c r="D66" s="116"/>
      <c r="E66" s="116"/>
    </row>
    <row r="67" spans="1:27">
      <c r="A67" s="116"/>
      <c r="B67" s="116"/>
      <c r="C67" s="116"/>
      <c r="D67" s="116"/>
      <c r="E67" s="116"/>
    </row>
    <row r="68" spans="1:27">
      <c r="A68" s="116"/>
      <c r="B68" s="116"/>
      <c r="C68" s="116"/>
      <c r="D68" s="116"/>
      <c r="E68" s="116"/>
    </row>
    <row r="69" spans="1:27">
      <c r="A69" s="116"/>
      <c r="B69" s="116"/>
      <c r="C69" s="116"/>
      <c r="D69" s="116"/>
      <c r="E69" s="116"/>
    </row>
    <row r="70" spans="1:27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</row>
    <row r="71" spans="1:27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</row>
    <row r="72" spans="1:27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</row>
    <row r="73" spans="1:27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</row>
    <row r="74" spans="1:27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</row>
    <row r="75" spans="1:27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</row>
    <row r="76" spans="1:27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</row>
    <row r="77" spans="1:27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</row>
    <row r="78" spans="1:27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</row>
    <row r="79" spans="1:27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</row>
    <row r="80" spans="1:27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</row>
    <row r="81" spans="1:17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  <row r="82" spans="1:17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</row>
    <row r="83" spans="1:17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</row>
  </sheetData>
  <mergeCells count="1">
    <mergeCell ref="R2:S2"/>
  </mergeCells>
  <hyperlinks>
    <hyperlink ref="R2:S2" location="Indhold!A1" display="Tilbage til oversigt" xr:uid="{51BEEC52-E4EC-4639-A5DB-725028743C2C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C02A-E09C-4203-B34F-3753F3D6342A}">
  <dimension ref="A2:AA33"/>
  <sheetViews>
    <sheetView topLeftCell="A13" workbookViewId="0">
      <selection activeCell="R40" sqref="R40"/>
    </sheetView>
  </sheetViews>
  <sheetFormatPr defaultColWidth="9.140625" defaultRowHeight="15"/>
  <cols>
    <col min="1" max="1" width="9.42578125" style="25" customWidth="1"/>
    <col min="2" max="2" width="10.140625" style="25" customWidth="1"/>
    <col min="3" max="3" width="11.5703125" style="25" customWidth="1"/>
    <col min="4" max="4" width="13" style="25" customWidth="1"/>
    <col min="5" max="5" width="12.7109375" style="25" customWidth="1"/>
    <col min="6" max="6" width="13.28515625" style="25" customWidth="1"/>
    <col min="7" max="7" width="9.140625" style="25"/>
    <col min="8" max="8" width="12.85546875" style="25" customWidth="1"/>
    <col min="9" max="16384" width="9.140625" style="25"/>
  </cols>
  <sheetData>
    <row r="2" spans="1:27">
      <c r="A2" s="40" t="s">
        <v>72</v>
      </c>
      <c r="B2" s="40" t="s">
        <v>145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 t="s">
        <v>93</v>
      </c>
      <c r="O2" s="53" t="s">
        <v>94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204" t="s">
        <v>78</v>
      </c>
      <c r="AA2" s="204"/>
    </row>
    <row r="4" spans="1:27">
      <c r="A4" s="65" t="s">
        <v>146</v>
      </c>
      <c r="C4" s="24"/>
      <c r="D4" s="24"/>
      <c r="E4" s="24"/>
      <c r="F4" s="24"/>
      <c r="G4" s="24"/>
      <c r="I4" s="65" t="s">
        <v>147</v>
      </c>
    </row>
    <row r="5" spans="1:27">
      <c r="A5" s="71"/>
      <c r="B5" s="10" t="s">
        <v>513</v>
      </c>
      <c r="C5" s="10" t="s">
        <v>514</v>
      </c>
      <c r="D5" s="10" t="s">
        <v>515</v>
      </c>
      <c r="E5" s="10" t="s">
        <v>516</v>
      </c>
      <c r="I5" s="71"/>
      <c r="J5" s="10" t="s">
        <v>513</v>
      </c>
      <c r="K5" s="10" t="s">
        <v>514</v>
      </c>
      <c r="L5" s="10" t="s">
        <v>515</v>
      </c>
      <c r="M5" s="10" t="s">
        <v>516</v>
      </c>
    </row>
    <row r="6" spans="1:27">
      <c r="A6" s="71" t="s">
        <v>19</v>
      </c>
      <c r="B6" s="32">
        <v>49.594450431320041</v>
      </c>
      <c r="C6" s="32">
        <v>45.071778897752772</v>
      </c>
      <c r="D6" s="32">
        <v>29.203707702001509</v>
      </c>
      <c r="E6" s="32">
        <v>22.904906299408886</v>
      </c>
      <c r="I6" s="71" t="s">
        <v>517</v>
      </c>
      <c r="J6" s="32">
        <v>48.578883159664066</v>
      </c>
      <c r="K6" s="32">
        <v>43.50051347565087</v>
      </c>
      <c r="L6" s="32">
        <v>27.781349659849724</v>
      </c>
      <c r="M6" s="32">
        <v>21.642527370300208</v>
      </c>
    </row>
    <row r="7" spans="1:27">
      <c r="A7" s="71" t="s">
        <v>20</v>
      </c>
      <c r="B7" s="32">
        <v>50.121997452856938</v>
      </c>
      <c r="C7" s="32">
        <v>45.005697002883288</v>
      </c>
      <c r="D7" s="32">
        <v>28.760751796470853</v>
      </c>
      <c r="E7" s="32">
        <v>22.725335010267816</v>
      </c>
      <c r="I7" s="71" t="s">
        <v>518</v>
      </c>
      <c r="J7" s="32">
        <v>49.196212389777386</v>
      </c>
      <c r="K7" s="32">
        <v>43.912560161126095</v>
      </c>
      <c r="L7" s="32">
        <v>27.842498408980415</v>
      </c>
      <c r="M7" s="32">
        <v>21.823178250326649</v>
      </c>
    </row>
    <row r="8" spans="1:27">
      <c r="A8" s="71" t="s">
        <v>21</v>
      </c>
      <c r="B8" s="32">
        <v>50.832544186250352</v>
      </c>
      <c r="C8" s="32">
        <v>45.615934736350475</v>
      </c>
      <c r="D8" s="32">
        <v>29.056999316696245</v>
      </c>
      <c r="E8" s="32">
        <v>23.057061967452817</v>
      </c>
      <c r="I8" s="71" t="s">
        <v>519</v>
      </c>
      <c r="J8" s="32">
        <v>49.376073399781383</v>
      </c>
      <c r="K8" s="32">
        <v>44.268127977587099</v>
      </c>
      <c r="L8" s="32">
        <v>27.341903383100764</v>
      </c>
      <c r="M8" s="32">
        <v>21.994377820996981</v>
      </c>
    </row>
    <row r="9" spans="1:27">
      <c r="A9" s="71" t="s">
        <v>22</v>
      </c>
      <c r="B9" s="32">
        <v>51.46438766960857</v>
      </c>
      <c r="C9" s="32">
        <v>46.353200143778764</v>
      </c>
      <c r="D9" s="32">
        <v>29.312785971601187</v>
      </c>
      <c r="E9" s="32">
        <v>23.474779621532015</v>
      </c>
      <c r="I9" s="71" t="s">
        <v>520</v>
      </c>
      <c r="J9" s="32">
        <v>49.33943652546666</v>
      </c>
      <c r="K9" s="32">
        <v>44.420269385473112</v>
      </c>
      <c r="L9" s="32">
        <v>26.819123303543897</v>
      </c>
      <c r="M9" s="32">
        <v>22.089326320926506</v>
      </c>
    </row>
    <row r="10" spans="1:27">
      <c r="A10" s="71" t="s">
        <v>23</v>
      </c>
      <c r="B10" s="32">
        <v>50.900366730919565</v>
      </c>
      <c r="C10" s="32">
        <v>46.221689638632299</v>
      </c>
      <c r="D10" s="32">
        <v>27.448282566630432</v>
      </c>
      <c r="E10" s="32">
        <v>23.288476232345047</v>
      </c>
      <c r="I10" s="71" t="s">
        <v>521</v>
      </c>
      <c r="J10" s="32">
        <v>49.265351766142366</v>
      </c>
      <c r="K10" s="32">
        <v>44.503863625041284</v>
      </c>
      <c r="L10" s="32">
        <v>26.358436373643922</v>
      </c>
      <c r="M10" s="32">
        <v>22.239725901826858</v>
      </c>
    </row>
    <row r="11" spans="1:27">
      <c r="A11" s="71" t="s">
        <v>24</v>
      </c>
      <c r="B11" s="32">
        <v>50.532746483873126</v>
      </c>
      <c r="C11" s="32">
        <v>45.869020935505624</v>
      </c>
      <c r="D11" s="32">
        <v>27.386609797104157</v>
      </c>
      <c r="E11" s="32">
        <v>23.171110438811812</v>
      </c>
      <c r="I11" s="71" t="s">
        <v>522</v>
      </c>
      <c r="J11" s="32">
        <v>49.082693399210001</v>
      </c>
      <c r="K11" s="32">
        <v>44.443769129039637</v>
      </c>
      <c r="L11" s="32">
        <v>26.68841982432939</v>
      </c>
      <c r="M11" s="32">
        <v>22.566198897485286</v>
      </c>
    </row>
    <row r="12" spans="1:27">
      <c r="A12" s="71" t="s">
        <v>25</v>
      </c>
      <c r="B12" s="32">
        <v>50.503463315708743</v>
      </c>
      <c r="C12" s="32">
        <v>45.849821928230298</v>
      </c>
      <c r="D12" s="32">
        <v>27.676805283437318</v>
      </c>
      <c r="E12" s="32">
        <v>23.558359544272346</v>
      </c>
      <c r="I12" s="71" t="s">
        <v>523</v>
      </c>
      <c r="J12" s="32">
        <v>48.923771721887015</v>
      </c>
      <c r="K12" s="32">
        <v>44.32969904132112</v>
      </c>
      <c r="L12" s="32">
        <v>27.170945775898453</v>
      </c>
      <c r="M12" s="32">
        <v>23.038670704508803</v>
      </c>
    </row>
    <row r="13" spans="1:27">
      <c r="A13" s="71" t="s">
        <v>26</v>
      </c>
      <c r="B13" s="32">
        <v>50.237569507049507</v>
      </c>
      <c r="C13" s="32">
        <v>45.792690411276446</v>
      </c>
      <c r="D13" s="32">
        <v>28.379413958603244</v>
      </c>
      <c r="E13" s="32">
        <v>24.225735216983864</v>
      </c>
      <c r="I13" s="71" t="s">
        <v>524</v>
      </c>
      <c r="J13" s="32">
        <v>48.756108326391882</v>
      </c>
      <c r="K13" s="32">
        <v>44.217773903053015</v>
      </c>
      <c r="L13" s="32">
        <v>27.61680329414034</v>
      </c>
      <c r="M13" s="32">
        <v>23.323539604389868</v>
      </c>
    </row>
    <row r="14" spans="1:27">
      <c r="A14" s="71" t="s">
        <v>27</v>
      </c>
      <c r="B14" s="32">
        <v>50.104951987377902</v>
      </c>
      <c r="C14" s="32">
        <v>45.453760734312979</v>
      </c>
      <c r="D14" s="32">
        <v>28.764442800017608</v>
      </c>
      <c r="E14" s="32">
        <v>24.532329085575917</v>
      </c>
      <c r="I14" s="71" t="s">
        <v>525</v>
      </c>
      <c r="J14" s="32">
        <v>48.655597621655481</v>
      </c>
      <c r="K14" s="32">
        <v>44.20343831800794</v>
      </c>
      <c r="L14" s="32">
        <v>28.005581933314605</v>
      </c>
      <c r="M14" s="32">
        <v>23.554268799556784</v>
      </c>
    </row>
    <row r="15" spans="1:27">
      <c r="A15" s="71" t="s">
        <v>28</v>
      </c>
      <c r="B15" s="32">
        <v>50.007932856143945</v>
      </c>
      <c r="C15" s="32">
        <v>45.469721336159445</v>
      </c>
      <c r="D15" s="32">
        <v>29.058601959926577</v>
      </c>
      <c r="E15" s="32">
        <v>24.510790158985955</v>
      </c>
      <c r="I15" s="71" t="s">
        <v>526</v>
      </c>
      <c r="J15" s="32">
        <v>48.58588833792458</v>
      </c>
      <c r="K15" s="32">
        <v>44.173629152174847</v>
      </c>
      <c r="L15" s="32">
        <v>28.228670742482386</v>
      </c>
      <c r="M15" s="32">
        <v>23.706214480213937</v>
      </c>
    </row>
    <row r="16" spans="1:27">
      <c r="A16" s="71" t="s">
        <v>29</v>
      </c>
      <c r="B16" s="32">
        <v>49.866305722636959</v>
      </c>
      <c r="C16" s="32">
        <v>45.67714238239504</v>
      </c>
      <c r="D16" s="32">
        <v>29.562666991982251</v>
      </c>
      <c r="E16" s="32">
        <v>25.032183821131827</v>
      </c>
      <c r="I16" s="71" t="s">
        <v>527</v>
      </c>
      <c r="J16" s="32">
        <v>48.652763338594475</v>
      </c>
      <c r="K16" s="32">
        <v>44.11099245501152</v>
      </c>
      <c r="L16" s="32">
        <v>28.274042606094842</v>
      </c>
      <c r="M16" s="32">
        <v>23.786547072674811</v>
      </c>
    </row>
    <row r="17" spans="1:13">
      <c r="A17" s="71" t="s">
        <v>30</v>
      </c>
      <c r="B17" s="32">
        <v>49.839574463883011</v>
      </c>
      <c r="C17" s="32">
        <v>45.287271918748687</v>
      </c>
      <c r="D17" s="32">
        <v>29.411493950678018</v>
      </c>
      <c r="E17" s="32">
        <v>24.995217123315321</v>
      </c>
      <c r="I17" s="71" t="s">
        <v>528</v>
      </c>
      <c r="J17" s="32">
        <v>48.884315464617927</v>
      </c>
      <c r="K17" s="32">
        <v>44.019876942002341</v>
      </c>
      <c r="L17" s="32">
        <v>28.101265666511054</v>
      </c>
      <c r="M17" s="32">
        <v>23.687770286857873</v>
      </c>
    </row>
    <row r="18" spans="1:13">
      <c r="A18" s="71" t="s">
        <v>31</v>
      </c>
      <c r="B18" s="32">
        <v>50.14351131408413</v>
      </c>
      <c r="C18" s="32">
        <v>45.1641528840223</v>
      </c>
      <c r="D18" s="32">
        <v>29.130665019776181</v>
      </c>
      <c r="E18" s="32">
        <v>24.697842596997681</v>
      </c>
      <c r="I18" s="71" t="s">
        <v>529</v>
      </c>
      <c r="J18" s="32">
        <v>49.22871214495467</v>
      </c>
      <c r="K18" s="32">
        <v>44.166077021561321</v>
      </c>
      <c r="L18" s="32">
        <v>28.110926093472798</v>
      </c>
      <c r="M18" s="32">
        <v>23.849345663737228</v>
      </c>
    </row>
    <row r="19" spans="1:13">
      <c r="A19" s="71" t="s">
        <v>32</v>
      </c>
      <c r="B19" s="32">
        <v>50.735734710530082</v>
      </c>
      <c r="C19" s="32">
        <v>45.573329299057491</v>
      </c>
      <c r="D19" s="32">
        <v>29.073824772419549</v>
      </c>
      <c r="E19" s="32">
        <v>24.759094324206444</v>
      </c>
      <c r="I19" s="71" t="s">
        <v>530</v>
      </c>
      <c r="J19" s="32">
        <v>49.491443169799005</v>
      </c>
      <c r="K19" s="32">
        <v>44.41101899548017</v>
      </c>
      <c r="L19" s="32">
        <v>28.383037851288044</v>
      </c>
      <c r="M19" s="32">
        <v>24.358160986960979</v>
      </c>
    </row>
    <row r="20" spans="1:13">
      <c r="A20" s="71" t="s">
        <v>33</v>
      </c>
      <c r="B20" s="32">
        <v>50.922817689698704</v>
      </c>
      <c r="C20" s="32">
        <v>45.723611736942793</v>
      </c>
      <c r="D20" s="32">
        <v>29.280455292194262</v>
      </c>
      <c r="E20" s="32">
        <v>25.332929656652585</v>
      </c>
      <c r="I20" s="71" t="s">
        <v>531</v>
      </c>
      <c r="J20" s="32">
        <v>49.496839373037879</v>
      </c>
      <c r="K20" s="32">
        <v>44.510993799917934</v>
      </c>
      <c r="L20" s="32">
        <v>28.882314765552081</v>
      </c>
      <c r="M20" s="32">
        <v>25.065398245309321</v>
      </c>
    </row>
    <row r="21" spans="1:13">
      <c r="A21" s="71" t="s">
        <v>34</v>
      </c>
      <c r="B21" s="32">
        <v>51.110159723468485</v>
      </c>
      <c r="C21" s="32">
        <v>46.089494242152902</v>
      </c>
      <c r="D21" s="32">
        <v>30.072061135567374</v>
      </c>
      <c r="E21" s="32">
        <v>26.298160002651137</v>
      </c>
      <c r="I21" s="71" t="s">
        <v>532</v>
      </c>
      <c r="J21" s="32">
        <v>49.407023996008817</v>
      </c>
      <c r="K21" s="32">
        <v>44.601424793555964</v>
      </c>
      <c r="L21" s="32">
        <v>29.473254373099849</v>
      </c>
      <c r="M21" s="32">
        <v>25.71093505837171</v>
      </c>
    </row>
    <row r="22" spans="1:13">
      <c r="A22" s="71" t="s">
        <v>35</v>
      </c>
      <c r="B22" s="32">
        <v>50.98116318255768</v>
      </c>
      <c r="C22" s="32">
        <v>46.018622975187121</v>
      </c>
      <c r="D22" s="32">
        <v>30.705096720258755</v>
      </c>
      <c r="E22" s="32">
        <v>27.001147712083796</v>
      </c>
      <c r="I22" s="71" t="s">
        <v>533</v>
      </c>
      <c r="J22" s="32">
        <v>49.530216883124737</v>
      </c>
      <c r="K22" s="32">
        <v>44.568526319956092</v>
      </c>
      <c r="L22" s="32">
        <v>29.763871184491713</v>
      </c>
      <c r="M22" s="32">
        <v>26.114538838813246</v>
      </c>
    </row>
    <row r="23" spans="1:13">
      <c r="A23" s="71" t="s">
        <v>36</v>
      </c>
      <c r="B23" s="32">
        <v>50.944257056027908</v>
      </c>
      <c r="C23" s="32">
        <v>46.265590569982123</v>
      </c>
      <c r="D23" s="32">
        <v>31.320578920353864</v>
      </c>
      <c r="E23" s="32">
        <v>27.617937025642746</v>
      </c>
      <c r="I23" s="71" t="s">
        <v>534</v>
      </c>
      <c r="J23" s="32">
        <v>49.902972056136313</v>
      </c>
      <c r="K23" s="32">
        <v>44.642856627815497</v>
      </c>
      <c r="L23" s="32">
        <v>29.647773187341464</v>
      </c>
      <c r="M23" s="32">
        <v>26.148237081833773</v>
      </c>
    </row>
    <row r="24" spans="1:13">
      <c r="A24" s="71" t="s">
        <v>37</v>
      </c>
      <c r="B24" s="32">
        <v>51.784814134229364</v>
      </c>
      <c r="C24" s="32">
        <v>46.699657034262309</v>
      </c>
      <c r="D24" s="32">
        <v>31.516751503674683</v>
      </c>
      <c r="E24" s="32">
        <v>28.262763724865014</v>
      </c>
      <c r="I24" s="71" t="s">
        <v>535</v>
      </c>
      <c r="J24" s="32">
        <v>50.821542482774106</v>
      </c>
      <c r="K24" s="32">
        <v>45.13021114336027</v>
      </c>
      <c r="L24" s="32">
        <v>29.667929394821108</v>
      </c>
      <c r="M24" s="32">
        <v>26.332154798614511</v>
      </c>
    </row>
    <row r="25" spans="1:13">
      <c r="A25" s="71" t="s">
        <v>38</v>
      </c>
      <c r="B25" s="32">
        <v>52.140045483743002</v>
      </c>
      <c r="C25" s="32">
        <v>46.470901442779869</v>
      </c>
      <c r="D25" s="32">
        <v>30.376629801268233</v>
      </c>
      <c r="E25" s="32">
        <v>27.168663076873834</v>
      </c>
      <c r="I25" s="71" t="s">
        <v>536</v>
      </c>
      <c r="J25" s="32">
        <v>51.519406481513961</v>
      </c>
      <c r="K25" s="32">
        <v>45.52199094862771</v>
      </c>
      <c r="L25" s="32">
        <v>29.637731246688283</v>
      </c>
      <c r="M25" s="32">
        <v>26.380071186855027</v>
      </c>
    </row>
    <row r="26" spans="1:13">
      <c r="A26" s="71" t="s">
        <v>39</v>
      </c>
      <c r="B26" s="32">
        <v>53.440370144281758</v>
      </c>
      <c r="C26" s="32">
        <v>47.321976487646332</v>
      </c>
      <c r="D26" s="32">
        <v>30.940414815022926</v>
      </c>
      <c r="E26" s="32">
        <v>27.800827949397249</v>
      </c>
      <c r="I26" s="71" t="s">
        <v>537</v>
      </c>
      <c r="J26" s="32">
        <v>52.159151344491924</v>
      </c>
      <c r="K26" s="32">
        <v>46.003105135218973</v>
      </c>
      <c r="L26" s="32">
        <v>29.974829919597447</v>
      </c>
      <c r="M26" s="32">
        <v>26.778196158442451</v>
      </c>
    </row>
    <row r="27" spans="1:13">
      <c r="A27" s="71" t="s">
        <v>40</v>
      </c>
      <c r="B27" s="32">
        <v>53.58363445758706</v>
      </c>
      <c r="C27" s="32">
        <v>47.43381179034381</v>
      </c>
      <c r="D27" s="32">
        <v>31.038354273038038</v>
      </c>
      <c r="E27" s="32">
        <v>28.003362770058445</v>
      </c>
      <c r="I27" s="71" t="s">
        <v>538</v>
      </c>
      <c r="J27" s="32">
        <v>52.417216176960416</v>
      </c>
      <c r="K27" s="32">
        <v>46.160747175645525</v>
      </c>
      <c r="L27" s="32">
        <v>30.133692837391447</v>
      </c>
      <c r="M27" s="32">
        <v>26.978078362997859</v>
      </c>
    </row>
    <row r="28" spans="1:13">
      <c r="A28" s="71" t="s">
        <v>41</v>
      </c>
      <c r="B28" s="32">
        <v>53.807152541017679</v>
      </c>
      <c r="C28" s="32">
        <v>47.359257546168109</v>
      </c>
      <c r="D28" s="32">
        <v>30.907993836477949</v>
      </c>
      <c r="E28" s="32">
        <v>27.748179022688905</v>
      </c>
      <c r="I28" s="71" t="s">
        <v>539</v>
      </c>
      <c r="J28" s="32">
        <v>52.786660813910792</v>
      </c>
      <c r="K28" s="32">
        <v>46.414307852418411</v>
      </c>
      <c r="L28" s="32">
        <v>30.461637868274334</v>
      </c>
      <c r="M28" s="32">
        <v>27.360551712080895</v>
      </c>
    </row>
    <row r="29" spans="1:13">
      <c r="A29" s="71" t="s">
        <v>42</v>
      </c>
      <c r="B29" s="32">
        <v>54.203368773715574</v>
      </c>
      <c r="C29" s="32">
        <v>47.677313108160597</v>
      </c>
      <c r="D29" s="32">
        <v>31.334985947755623</v>
      </c>
      <c r="E29" s="32">
        <v>28.292755843902849</v>
      </c>
      <c r="I29" s="71" t="s">
        <v>540</v>
      </c>
      <c r="J29" s="32">
        <v>53.05455466492424</v>
      </c>
      <c r="K29" s="32">
        <v>46.688839261387905</v>
      </c>
      <c r="L29" s="32">
        <v>30.987163625565252</v>
      </c>
      <c r="M29" s="32">
        <v>27.867511623695592</v>
      </c>
    </row>
    <row r="30" spans="1:13">
      <c r="A30" s="71" t="s">
        <v>43</v>
      </c>
      <c r="B30" s="32">
        <v>54.454179936566959</v>
      </c>
      <c r="C30" s="32">
        <v>47.852513424884449</v>
      </c>
      <c r="D30" s="32">
        <v>31.73467163604294</v>
      </c>
      <c r="E30" s="32">
        <v>28.764059166744726</v>
      </c>
      <c r="I30" s="71" t="s">
        <v>541</v>
      </c>
      <c r="J30" s="32">
        <v>53.352003922094447</v>
      </c>
      <c r="K30" s="32">
        <v>46.812535483345471</v>
      </c>
      <c r="L30" s="32">
        <v>31.4295855665207</v>
      </c>
      <c r="M30" s="32">
        <v>28.268768540571109</v>
      </c>
    </row>
    <row r="31" spans="1:13">
      <c r="A31" s="71" t="s">
        <v>44</v>
      </c>
      <c r="B31" s="32">
        <v>54.502217780792563</v>
      </c>
      <c r="C31" s="32">
        <v>47.97985991676822</v>
      </c>
      <c r="D31" s="32">
        <v>32.371764041488241</v>
      </c>
      <c r="E31" s="32">
        <v>29.159915802671055</v>
      </c>
      <c r="I31" s="71" t="s">
        <v>542</v>
      </c>
      <c r="J31" s="32">
        <v>53.315503319490318</v>
      </c>
      <c r="K31" s="32">
        <v>46.763604467455835</v>
      </c>
      <c r="L31" s="32">
        <v>31.758403457995389</v>
      </c>
      <c r="M31" s="32">
        <v>28.583322775386478</v>
      </c>
    </row>
    <row r="32" spans="1:13">
      <c r="A32" s="71" t="s">
        <v>45</v>
      </c>
      <c r="B32" s="32">
        <v>54.861576782166807</v>
      </c>
      <c r="C32" s="32">
        <v>48.026136998857147</v>
      </c>
      <c r="D32" s="32">
        <v>32.69905709494244</v>
      </c>
      <c r="E32" s="32">
        <v>29.537058168272495</v>
      </c>
    </row>
    <row r="33" spans="1:5">
      <c r="A33" s="71" t="s">
        <v>46</v>
      </c>
      <c r="B33" s="32">
        <v>54.416591993528151</v>
      </c>
      <c r="C33" s="32">
        <v>47.645489424299797</v>
      </c>
      <c r="D33" s="32">
        <v>32.690938339029579</v>
      </c>
      <c r="E33" s="32">
        <v>29.643673478186717</v>
      </c>
    </row>
  </sheetData>
  <mergeCells count="1">
    <mergeCell ref="Z2:AA2"/>
  </mergeCells>
  <hyperlinks>
    <hyperlink ref="Z2:AA2" location="Indhold!A1" display="Tilbage til oversigt" xr:uid="{8592FE2F-806B-4A70-8AB5-3C52A058C441}"/>
  </hyperlink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BD09-E5E6-49B2-A4E7-675C5558DF92}">
  <dimension ref="A1:AC28"/>
  <sheetViews>
    <sheetView zoomScale="85" zoomScaleNormal="85" workbookViewId="0">
      <selection activeCell="B5" sqref="B5"/>
    </sheetView>
  </sheetViews>
  <sheetFormatPr defaultRowHeight="15"/>
  <cols>
    <col min="2" max="2" width="16.7109375" customWidth="1"/>
    <col min="3" max="3" width="12.85546875" bestFit="1" customWidth="1"/>
    <col min="4" max="4" width="12.85546875" customWidth="1"/>
    <col min="5" max="5" width="12.85546875" bestFit="1" customWidth="1"/>
    <col min="11" max="11" width="9.42578125" customWidth="1"/>
    <col min="12" max="12" width="9.28515625" customWidth="1"/>
    <col min="13" max="13" width="12.7109375" bestFit="1" customWidth="1"/>
    <col min="20" max="20" width="24" bestFit="1" customWidth="1"/>
    <col min="21" max="21" width="26.140625" bestFit="1" customWidth="1"/>
    <col min="29" max="29" width="24" bestFit="1" customWidth="1"/>
    <col min="30" max="30" width="26.140625" bestFit="1" customWidth="1"/>
    <col min="38" max="38" width="24.5703125" customWidth="1"/>
    <col min="39" max="39" width="26.7109375" customWidth="1"/>
    <col min="40" max="40" width="10.140625" bestFit="1" customWidth="1"/>
    <col min="47" max="47" width="32.5703125" bestFit="1" customWidth="1"/>
    <col min="48" max="48" width="35.85546875" bestFit="1" customWidth="1"/>
  </cols>
  <sheetData>
    <row r="1" spans="1:29">
      <c r="F1" s="26"/>
      <c r="G1" s="26"/>
      <c r="H1" s="26"/>
      <c r="I1" s="10"/>
      <c r="J1" s="26"/>
      <c r="AC1" s="26"/>
    </row>
    <row r="2" spans="1:29">
      <c r="A2" s="33" t="s">
        <v>73</v>
      </c>
      <c r="B2" s="33" t="s">
        <v>148</v>
      </c>
      <c r="C2" s="33"/>
      <c r="D2" s="33"/>
      <c r="E2" s="33"/>
      <c r="F2" s="41"/>
      <c r="G2" s="41"/>
      <c r="H2" s="41"/>
      <c r="I2" s="33"/>
      <c r="J2" s="41" t="s">
        <v>93</v>
      </c>
      <c r="K2" s="68" t="s">
        <v>149</v>
      </c>
      <c r="L2" s="33"/>
      <c r="M2" s="33"/>
      <c r="N2" s="33"/>
      <c r="O2" s="33"/>
      <c r="P2" s="33"/>
      <c r="Q2" s="34"/>
      <c r="R2" s="34"/>
      <c r="S2" s="34"/>
      <c r="T2" s="34"/>
      <c r="U2" s="204" t="s">
        <v>78</v>
      </c>
      <c r="V2" s="204"/>
      <c r="AC2" s="26"/>
    </row>
    <row r="3" spans="1:29">
      <c r="F3" s="26"/>
      <c r="G3" s="26"/>
      <c r="H3" s="26"/>
      <c r="I3" s="10"/>
      <c r="J3" s="26"/>
      <c r="AC3" s="26"/>
    </row>
    <row r="4" spans="1:29" s="7" customFormat="1">
      <c r="A4" s="65" t="s">
        <v>150</v>
      </c>
      <c r="F4" s="69"/>
      <c r="G4" s="69"/>
      <c r="H4" s="69"/>
      <c r="I4" s="65" t="s">
        <v>151</v>
      </c>
    </row>
    <row r="5" spans="1:29">
      <c r="B5" t="s">
        <v>51</v>
      </c>
      <c r="C5" t="s">
        <v>52</v>
      </c>
      <c r="D5" t="s">
        <v>261</v>
      </c>
      <c r="J5" t="s">
        <v>50</v>
      </c>
      <c r="K5" t="s">
        <v>269</v>
      </c>
      <c r="L5" t="s">
        <v>258</v>
      </c>
      <c r="M5" t="s">
        <v>53</v>
      </c>
      <c r="N5" t="s">
        <v>257</v>
      </c>
      <c r="T5" s="7"/>
      <c r="U5" s="7"/>
    </row>
    <row r="6" spans="1:29">
      <c r="A6">
        <v>1994</v>
      </c>
      <c r="B6">
        <v>21.6</v>
      </c>
      <c r="I6">
        <v>1994</v>
      </c>
      <c r="J6">
        <v>26.8</v>
      </c>
      <c r="M6">
        <v>33.700000000000003</v>
      </c>
      <c r="N6">
        <v>36.6</v>
      </c>
    </row>
    <row r="7" spans="1:29">
      <c r="A7">
        <v>1995</v>
      </c>
      <c r="B7">
        <v>21.5</v>
      </c>
      <c r="C7">
        <v>21.099999999999998</v>
      </c>
      <c r="D7">
        <v>24.3</v>
      </c>
      <c r="I7">
        <v>1995</v>
      </c>
      <c r="J7">
        <v>26.6</v>
      </c>
      <c r="L7">
        <v>29.7</v>
      </c>
      <c r="N7">
        <v>36.1</v>
      </c>
    </row>
    <row r="8" spans="1:29">
      <c r="A8">
        <v>1996</v>
      </c>
      <c r="B8">
        <v>21.6</v>
      </c>
      <c r="I8">
        <v>1996</v>
      </c>
      <c r="J8">
        <v>26</v>
      </c>
      <c r="K8">
        <v>27.700000000000003</v>
      </c>
      <c r="N8">
        <v>36.299999999999997</v>
      </c>
    </row>
    <row r="9" spans="1:29">
      <c r="A9">
        <v>1997</v>
      </c>
      <c r="B9">
        <v>22.400000000000002</v>
      </c>
      <c r="I9">
        <v>1997</v>
      </c>
      <c r="J9">
        <v>25.900000000000002</v>
      </c>
      <c r="K9">
        <v>27.800000000000004</v>
      </c>
      <c r="N9">
        <v>36.4</v>
      </c>
    </row>
    <row r="10" spans="1:29">
      <c r="A10">
        <v>1998</v>
      </c>
      <c r="B10">
        <v>22.400000000000002</v>
      </c>
      <c r="I10">
        <v>1998</v>
      </c>
      <c r="J10">
        <v>25.900000000000002</v>
      </c>
      <c r="K10">
        <v>27.6</v>
      </c>
      <c r="N10">
        <v>35.699999999999996</v>
      </c>
    </row>
    <row r="11" spans="1:29">
      <c r="A11">
        <v>1999</v>
      </c>
      <c r="B11">
        <v>22.8</v>
      </c>
      <c r="I11">
        <v>1999</v>
      </c>
      <c r="J11">
        <v>25.900000000000002</v>
      </c>
      <c r="K11">
        <v>28.4</v>
      </c>
      <c r="M11">
        <v>34</v>
      </c>
      <c r="N11">
        <v>35.4</v>
      </c>
    </row>
    <row r="12" spans="1:29">
      <c r="A12">
        <v>2000</v>
      </c>
      <c r="B12">
        <v>22.7</v>
      </c>
      <c r="C12">
        <v>24.3</v>
      </c>
      <c r="D12">
        <v>26.1</v>
      </c>
      <c r="I12">
        <v>2000</v>
      </c>
      <c r="J12">
        <v>26.400000000000002</v>
      </c>
      <c r="K12">
        <v>28.7</v>
      </c>
      <c r="L12">
        <v>29.2</v>
      </c>
      <c r="M12">
        <v>35.199999999999996</v>
      </c>
      <c r="N12">
        <v>35.699999999999996</v>
      </c>
    </row>
    <row r="13" spans="1:29">
      <c r="A13">
        <v>2001</v>
      </c>
      <c r="I13">
        <v>2001</v>
      </c>
      <c r="J13">
        <v>27</v>
      </c>
      <c r="K13">
        <v>28.7</v>
      </c>
      <c r="M13">
        <v>34</v>
      </c>
      <c r="N13">
        <v>36</v>
      </c>
    </row>
    <row r="14" spans="1:29">
      <c r="A14">
        <v>2002</v>
      </c>
      <c r="I14">
        <v>2002</v>
      </c>
      <c r="J14">
        <v>28.000000000000004</v>
      </c>
      <c r="K14">
        <v>28.4</v>
      </c>
      <c r="M14">
        <v>35.9</v>
      </c>
      <c r="N14">
        <v>37.6</v>
      </c>
    </row>
    <row r="15" spans="1:29">
      <c r="A15">
        <v>2003</v>
      </c>
      <c r="I15">
        <v>2003</v>
      </c>
      <c r="J15">
        <v>28.199999999999996</v>
      </c>
      <c r="K15">
        <v>28.199999999999996</v>
      </c>
      <c r="M15">
        <v>35.299999999999997</v>
      </c>
      <c r="N15">
        <v>37.4</v>
      </c>
    </row>
    <row r="16" spans="1:29">
      <c r="A16">
        <v>2004</v>
      </c>
      <c r="C16">
        <v>23.400000000000002</v>
      </c>
      <c r="D16">
        <v>27.6</v>
      </c>
      <c r="I16">
        <v>2004</v>
      </c>
      <c r="J16">
        <v>28.499999999999996</v>
      </c>
      <c r="K16">
        <v>28.299999999999997</v>
      </c>
      <c r="M16">
        <v>35.4</v>
      </c>
      <c r="N16">
        <v>36</v>
      </c>
    </row>
    <row r="17" spans="1:14">
      <c r="A17">
        <v>2005</v>
      </c>
      <c r="B17">
        <v>23.200000000000003</v>
      </c>
      <c r="I17">
        <v>2005</v>
      </c>
      <c r="J17">
        <v>29.7</v>
      </c>
      <c r="K17">
        <v>28.799999999999997</v>
      </c>
      <c r="L17">
        <v>28.4</v>
      </c>
      <c r="M17">
        <v>35.9</v>
      </c>
      <c r="N17">
        <v>38</v>
      </c>
    </row>
    <row r="18" spans="1:14">
      <c r="A18">
        <v>2006</v>
      </c>
      <c r="B18">
        <v>23.9</v>
      </c>
      <c r="I18">
        <v>2006</v>
      </c>
      <c r="J18">
        <v>28.999999999999996</v>
      </c>
      <c r="K18">
        <v>29.299999999999997</v>
      </c>
      <c r="L18">
        <v>28.000000000000004</v>
      </c>
      <c r="M18">
        <v>36.4</v>
      </c>
      <c r="N18">
        <v>38.4</v>
      </c>
    </row>
    <row r="19" spans="1:14">
      <c r="A19">
        <v>2007</v>
      </c>
      <c r="B19">
        <v>24.6</v>
      </c>
      <c r="I19">
        <v>2007</v>
      </c>
      <c r="J19">
        <v>29.5</v>
      </c>
      <c r="K19">
        <v>29.2</v>
      </c>
      <c r="L19">
        <v>29.5</v>
      </c>
      <c r="M19">
        <v>37.299999999999997</v>
      </c>
      <c r="N19">
        <v>37.6</v>
      </c>
    </row>
    <row r="20" spans="1:14">
      <c r="A20">
        <v>2008</v>
      </c>
      <c r="B20">
        <v>24.2</v>
      </c>
      <c r="C20">
        <v>25.900000000000002</v>
      </c>
      <c r="D20">
        <v>25</v>
      </c>
      <c r="I20">
        <v>2008</v>
      </c>
      <c r="J20">
        <v>28.7</v>
      </c>
      <c r="K20">
        <v>29.299999999999997</v>
      </c>
      <c r="L20">
        <v>28.599999999999998</v>
      </c>
      <c r="M20">
        <v>36.9</v>
      </c>
      <c r="N20">
        <v>37.799999999999997</v>
      </c>
    </row>
    <row r="21" spans="1:14">
      <c r="A21">
        <v>2009</v>
      </c>
      <c r="B21">
        <v>23.799999999999997</v>
      </c>
      <c r="C21">
        <v>26.900000000000002</v>
      </c>
      <c r="D21">
        <v>24.5</v>
      </c>
      <c r="I21">
        <v>2009</v>
      </c>
      <c r="J21">
        <v>28.799999999999997</v>
      </c>
      <c r="K21">
        <v>29.299999999999997</v>
      </c>
      <c r="L21">
        <v>28.299999999999997</v>
      </c>
      <c r="M21">
        <v>37.4</v>
      </c>
      <c r="N21">
        <v>37.9</v>
      </c>
    </row>
    <row r="22" spans="1:14">
      <c r="A22">
        <v>2010</v>
      </c>
      <c r="B22">
        <v>25.2</v>
      </c>
      <c r="C22">
        <v>26.900000000000002</v>
      </c>
      <c r="D22">
        <v>24.9</v>
      </c>
      <c r="I22">
        <v>2010</v>
      </c>
      <c r="J22">
        <v>28.599999999999998</v>
      </c>
      <c r="K22">
        <v>30.3</v>
      </c>
      <c r="L22">
        <v>28.299999999999997</v>
      </c>
      <c r="M22">
        <v>35.099999999999994</v>
      </c>
      <c r="N22">
        <v>38</v>
      </c>
    </row>
    <row r="23" spans="1:14">
      <c r="A23">
        <v>2011</v>
      </c>
      <c r="B23">
        <v>25.3</v>
      </c>
      <c r="C23">
        <v>27.3</v>
      </c>
      <c r="D23">
        <v>25</v>
      </c>
      <c r="I23">
        <v>2011</v>
      </c>
      <c r="J23">
        <v>29.299999999999997</v>
      </c>
      <c r="K23">
        <v>30.9</v>
      </c>
      <c r="L23">
        <v>28.9</v>
      </c>
      <c r="M23">
        <v>35.4</v>
      </c>
      <c r="N23">
        <v>38.9</v>
      </c>
    </row>
    <row r="24" spans="1:14">
      <c r="A24">
        <v>2012</v>
      </c>
      <c r="B24">
        <v>24.9</v>
      </c>
      <c r="D24">
        <v>25.3</v>
      </c>
      <c r="I24">
        <v>2012</v>
      </c>
      <c r="J24">
        <v>28.9</v>
      </c>
      <c r="K24">
        <v>30.5</v>
      </c>
      <c r="L24">
        <v>28.799999999999997</v>
      </c>
      <c r="M24">
        <v>35.099999999999994</v>
      </c>
      <c r="N24">
        <v>38.9</v>
      </c>
    </row>
    <row r="25" spans="1:14">
      <c r="A25">
        <v>2013</v>
      </c>
      <c r="B25">
        <v>25.4</v>
      </c>
      <c r="C25">
        <v>26.8</v>
      </c>
      <c r="D25">
        <v>25.2</v>
      </c>
      <c r="I25">
        <v>2013</v>
      </c>
      <c r="J25">
        <v>29.2</v>
      </c>
      <c r="K25">
        <v>29.099999999999998</v>
      </c>
      <c r="L25">
        <v>28.7</v>
      </c>
      <c r="M25">
        <v>35.799999999999997</v>
      </c>
      <c r="N25">
        <v>39.6</v>
      </c>
    </row>
    <row r="26" spans="1:14">
      <c r="A26">
        <v>2014</v>
      </c>
      <c r="B26">
        <v>25.6</v>
      </c>
      <c r="C26">
        <v>27.400000000000002</v>
      </c>
      <c r="D26">
        <v>25.7</v>
      </c>
      <c r="I26">
        <v>2014</v>
      </c>
      <c r="J26">
        <v>28.9</v>
      </c>
      <c r="K26">
        <v>29.299999999999997</v>
      </c>
      <c r="L26">
        <v>30.3</v>
      </c>
      <c r="M26">
        <v>35.6</v>
      </c>
      <c r="N26">
        <v>39.4</v>
      </c>
    </row>
    <row r="27" spans="1:14">
      <c r="A27">
        <v>2015</v>
      </c>
      <c r="B27">
        <v>26.3</v>
      </c>
      <c r="C27">
        <v>27.800000000000004</v>
      </c>
      <c r="D27">
        <v>27.200000000000003</v>
      </c>
      <c r="I27">
        <v>2015</v>
      </c>
      <c r="J27">
        <v>29.299999999999997</v>
      </c>
      <c r="K27">
        <v>29.5</v>
      </c>
      <c r="L27">
        <v>28.799999999999997</v>
      </c>
      <c r="M27">
        <v>36</v>
      </c>
      <c r="N27">
        <v>39</v>
      </c>
    </row>
    <row r="28" spans="1:14">
      <c r="A28">
        <v>2016</v>
      </c>
      <c r="C28">
        <v>28.199999999999996</v>
      </c>
      <c r="D28">
        <v>26.200000000000003</v>
      </c>
      <c r="I28">
        <v>2016</v>
      </c>
      <c r="J28">
        <v>29.4</v>
      </c>
      <c r="K28">
        <v>29.099999999999998</v>
      </c>
      <c r="L28">
        <v>28.499999999999996</v>
      </c>
      <c r="M28">
        <v>35.099999999999994</v>
      </c>
      <c r="N28">
        <v>39.1</v>
      </c>
    </row>
  </sheetData>
  <mergeCells count="1">
    <mergeCell ref="U2:V2"/>
  </mergeCells>
  <hyperlinks>
    <hyperlink ref="U2:V2" location="Indhold!A1" display="Tilbage til oversigt" xr:uid="{71D0B341-E36D-4E21-A17D-2289BEA777F5}"/>
    <hyperlink ref="K2" r:id="rId1" xr:uid="{26A3096C-E55A-4B57-BD07-F51B50F4D65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34F-F7EC-4619-B86D-4AA2320290E4}">
  <dimension ref="A1:AA87"/>
  <sheetViews>
    <sheetView zoomScale="85" zoomScaleNormal="85" workbookViewId="0">
      <selection activeCell="T38" sqref="T38"/>
    </sheetView>
  </sheetViews>
  <sheetFormatPr defaultRowHeight="15"/>
  <cols>
    <col min="1" max="1" width="9.28515625" customWidth="1"/>
    <col min="2" max="2" width="19.5703125" bestFit="1" customWidth="1"/>
    <col min="3" max="3" width="9.5703125" bestFit="1" customWidth="1"/>
    <col min="4" max="4" width="9" bestFit="1" customWidth="1"/>
  </cols>
  <sheetData>
    <row r="1" spans="1:27">
      <c r="A1" s="27"/>
    </row>
    <row r="2" spans="1:27">
      <c r="A2" s="42" t="s">
        <v>74</v>
      </c>
      <c r="B2" s="31" t="s">
        <v>152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4"/>
      <c r="P2" s="34"/>
      <c r="Q2" s="34"/>
      <c r="R2" s="34"/>
      <c r="S2" s="34"/>
      <c r="T2" s="34"/>
      <c r="U2" s="34"/>
      <c r="V2" s="34"/>
      <c r="W2" s="34"/>
      <c r="X2" s="204" t="s">
        <v>78</v>
      </c>
      <c r="Y2" s="204"/>
    </row>
    <row r="3" spans="1:27">
      <c r="O3" s="3"/>
      <c r="P3" s="3"/>
      <c r="Q3" s="3"/>
      <c r="R3" s="3"/>
      <c r="S3" s="3"/>
      <c r="T3" s="3"/>
      <c r="U3" s="3"/>
      <c r="V3" s="3"/>
      <c r="W3" s="3"/>
      <c r="X3" s="3"/>
      <c r="Y3" s="18"/>
      <c r="Z3" s="3"/>
      <c r="AA3" s="3"/>
    </row>
    <row r="4" spans="1:27">
      <c r="A4" s="65" t="s">
        <v>153</v>
      </c>
      <c r="C4" s="7"/>
      <c r="E4" t="s">
        <v>156</v>
      </c>
      <c r="L4" s="65" t="s">
        <v>154</v>
      </c>
      <c r="O4" s="3"/>
      <c r="P4" s="3"/>
      <c r="Q4" s="19" t="s">
        <v>95</v>
      </c>
      <c r="R4" s="3" t="s">
        <v>155</v>
      </c>
      <c r="S4" s="3"/>
      <c r="T4" s="3"/>
      <c r="U4" s="3"/>
      <c r="V4" s="3"/>
      <c r="W4" s="3"/>
      <c r="X4" s="3"/>
      <c r="Y4" s="3"/>
      <c r="Z4" s="3"/>
      <c r="AA4" s="3"/>
    </row>
    <row r="5" spans="1:27">
      <c r="A5" s="146"/>
      <c r="B5" s="146" t="s">
        <v>543</v>
      </c>
      <c r="C5" s="8"/>
      <c r="I5" s="8"/>
      <c r="M5" t="s">
        <v>544</v>
      </c>
      <c r="N5" t="s">
        <v>545</v>
      </c>
      <c r="O5" s="3" t="s">
        <v>546</v>
      </c>
      <c r="P5" s="3"/>
      <c r="Q5" s="70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46" t="s">
        <v>51</v>
      </c>
      <c r="B6" s="146">
        <v>2</v>
      </c>
      <c r="C6" s="8"/>
      <c r="I6" s="8"/>
      <c r="L6">
        <v>2001</v>
      </c>
      <c r="M6">
        <v>0.17009060000000001</v>
      </c>
      <c r="N6">
        <v>0.17063929999999999</v>
      </c>
      <c r="O6" s="3">
        <v>8.8912199999999997E-2</v>
      </c>
      <c r="P6" s="3"/>
      <c r="Q6" s="20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46" t="s">
        <v>270</v>
      </c>
      <c r="B7" s="146">
        <v>3</v>
      </c>
      <c r="C7" s="8"/>
      <c r="I7" s="8"/>
      <c r="L7">
        <v>2002</v>
      </c>
      <c r="M7">
        <v>0.1801258</v>
      </c>
      <c r="N7">
        <v>0.1786819</v>
      </c>
      <c r="O7" s="3">
        <v>0.1016425</v>
      </c>
      <c r="P7" s="3"/>
      <c r="Q7" s="19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46" t="s">
        <v>261</v>
      </c>
      <c r="B8" s="146">
        <v>3</v>
      </c>
      <c r="C8" s="8"/>
      <c r="I8" s="8"/>
      <c r="L8">
        <v>2003</v>
      </c>
      <c r="M8">
        <v>0.18023030000000001</v>
      </c>
      <c r="N8">
        <v>0.17770710000000001</v>
      </c>
      <c r="O8" s="3">
        <v>0.10477309999999999</v>
      </c>
      <c r="P8" s="3"/>
      <c r="Q8" s="19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146" t="s">
        <v>52</v>
      </c>
      <c r="B9" s="146">
        <v>3</v>
      </c>
      <c r="C9" s="8"/>
      <c r="I9" s="8"/>
      <c r="L9">
        <v>2004</v>
      </c>
      <c r="M9">
        <v>0.18315709999999999</v>
      </c>
      <c r="N9">
        <v>0.17973649999999999</v>
      </c>
      <c r="O9" s="3">
        <v>0.10826570000000001</v>
      </c>
      <c r="P9" s="3"/>
      <c r="Q9" s="19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146" t="s">
        <v>258</v>
      </c>
      <c r="B10" s="146">
        <v>4</v>
      </c>
      <c r="C10" s="8"/>
      <c r="I10" s="8"/>
      <c r="L10">
        <v>2005</v>
      </c>
      <c r="M10">
        <v>0.1870396</v>
      </c>
      <c r="N10">
        <v>0.1758653</v>
      </c>
      <c r="O10" s="3">
        <v>0.11949170000000001</v>
      </c>
      <c r="P10" s="3"/>
      <c r="Q10" s="19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146" t="s">
        <v>53</v>
      </c>
      <c r="B11" s="146">
        <v>5</v>
      </c>
      <c r="C11" s="21"/>
      <c r="I11" s="8"/>
      <c r="L11">
        <v>2006</v>
      </c>
      <c r="M11">
        <v>0.19831309999999999</v>
      </c>
      <c r="N11">
        <v>0.18698670000000001</v>
      </c>
      <c r="O11" s="3">
        <v>0.12295879999999999</v>
      </c>
      <c r="P11" s="3"/>
      <c r="Q11" s="19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46" t="s">
        <v>257</v>
      </c>
      <c r="B12" s="146">
        <v>5</v>
      </c>
      <c r="C12" s="8"/>
      <c r="I12" s="8"/>
      <c r="L12">
        <v>2007</v>
      </c>
      <c r="M12">
        <v>0.20312549999999999</v>
      </c>
      <c r="N12">
        <v>0.1888637</v>
      </c>
      <c r="O12" s="3">
        <v>0.1256139</v>
      </c>
      <c r="P12" s="3"/>
      <c r="Q12" s="19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146" t="s">
        <v>50</v>
      </c>
      <c r="B13" s="146">
        <v>6</v>
      </c>
      <c r="C13" s="8"/>
      <c r="I13" s="21"/>
      <c r="L13">
        <v>2008</v>
      </c>
      <c r="M13">
        <v>0.21432209999999999</v>
      </c>
      <c r="N13">
        <v>0.19022530000000001</v>
      </c>
      <c r="O13" s="3">
        <v>0.14481540000000001</v>
      </c>
      <c r="P13" s="3"/>
      <c r="Q13" s="19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B14" s="10"/>
      <c r="C14" s="8"/>
      <c r="I14" s="8"/>
      <c r="L14">
        <v>2009</v>
      </c>
      <c r="M14">
        <v>0.22124379999999999</v>
      </c>
      <c r="N14">
        <v>0.19928580000000001</v>
      </c>
      <c r="O14" s="3">
        <v>0.1523323</v>
      </c>
      <c r="P14" s="3"/>
      <c r="Q14" s="19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B15" s="10"/>
      <c r="C15" s="8"/>
      <c r="I15" s="8"/>
      <c r="L15">
        <v>2010</v>
      </c>
      <c r="M15">
        <v>0.23118530000000001</v>
      </c>
      <c r="N15">
        <v>0.20342399999999999</v>
      </c>
      <c r="O15" s="3">
        <v>0.16255990000000001</v>
      </c>
      <c r="P15" s="3"/>
      <c r="Q15" s="19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B16" s="10"/>
      <c r="C16" s="8"/>
      <c r="I16" s="8"/>
      <c r="L16">
        <v>2011</v>
      </c>
      <c r="M16">
        <v>0.24030850000000001</v>
      </c>
      <c r="N16">
        <v>0.2081151</v>
      </c>
      <c r="O16" s="3">
        <v>0.17071919999999999</v>
      </c>
      <c r="P16" s="3"/>
      <c r="Q16" s="19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>
      <c r="B17" s="10"/>
      <c r="C17" s="8"/>
      <c r="I17" s="8"/>
      <c r="L17">
        <v>2012</v>
      </c>
      <c r="M17">
        <v>0.25055769999999999</v>
      </c>
      <c r="N17">
        <v>0.21241760000000001</v>
      </c>
      <c r="O17" s="3">
        <v>0.18444540000000001</v>
      </c>
      <c r="P17" s="3"/>
      <c r="Q17" s="19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>
      <c r="B18" s="10"/>
      <c r="C18" s="8"/>
      <c r="I18" s="8"/>
      <c r="L18">
        <v>2013</v>
      </c>
      <c r="M18">
        <v>0.2546658</v>
      </c>
      <c r="N18">
        <v>0.21284249999999999</v>
      </c>
      <c r="O18" s="3">
        <v>0.19058649999999999</v>
      </c>
      <c r="P18" s="3"/>
      <c r="Q18" s="19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>
      <c r="B19" s="10"/>
      <c r="C19" s="8"/>
      <c r="I19" s="8"/>
      <c r="L19">
        <v>2014</v>
      </c>
      <c r="M19">
        <v>0.26068580000000002</v>
      </c>
      <c r="N19">
        <v>0.21640219999999999</v>
      </c>
      <c r="O19" s="3">
        <v>0.202484</v>
      </c>
      <c r="P19" s="3"/>
      <c r="Q19" s="19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>
      <c r="B20" s="10"/>
      <c r="C20" s="8"/>
      <c r="I20" s="8"/>
      <c r="O20" s="3"/>
      <c r="P20" s="3"/>
      <c r="Q20" s="19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>
      <c r="B21" s="10"/>
      <c r="C21" s="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47" spans="1:2" ht="18">
      <c r="A47" s="7"/>
      <c r="B47" s="22"/>
    </row>
    <row r="48" spans="1:2" ht="18">
      <c r="B48" s="22"/>
    </row>
    <row r="69" spans="2:9" ht="15.75">
      <c r="I69" s="23"/>
    </row>
    <row r="71" spans="2:9">
      <c r="B71" s="8"/>
    </row>
    <row r="72" spans="2:9">
      <c r="B72" s="8"/>
    </row>
    <row r="73" spans="2:9">
      <c r="B73" s="8"/>
    </row>
    <row r="74" spans="2:9">
      <c r="B74" s="8"/>
    </row>
    <row r="75" spans="2:9">
      <c r="B75" s="8"/>
    </row>
    <row r="76" spans="2:9">
      <c r="B76" s="21"/>
    </row>
    <row r="77" spans="2:9">
      <c r="B77" s="8"/>
    </row>
    <row r="78" spans="2:9">
      <c r="B78" s="8"/>
    </row>
    <row r="79" spans="2:9">
      <c r="B79" s="8"/>
    </row>
    <row r="80" spans="2:9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</sheetData>
  <mergeCells count="1">
    <mergeCell ref="X2:Y2"/>
  </mergeCells>
  <hyperlinks>
    <hyperlink ref="X2:Y2" location="Indhold!A1" display="Tilbage til oversigt" xr:uid="{7E360814-A83E-42C5-BD60-AD986DD076EB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C161-D297-4D62-9EF1-CBCFD2E07B83}">
  <dimension ref="A2:V33"/>
  <sheetViews>
    <sheetView workbookViewId="0"/>
  </sheetViews>
  <sheetFormatPr defaultRowHeight="15"/>
  <cols>
    <col min="1" max="1" width="9.42578125" customWidth="1"/>
    <col min="2" max="2" width="21.7109375" bestFit="1" customWidth="1"/>
    <col min="3" max="3" width="13.85546875" bestFit="1" customWidth="1"/>
    <col min="4" max="4" width="12" bestFit="1" customWidth="1"/>
    <col min="5" max="5" width="21.85546875" customWidth="1"/>
    <col min="9" max="9" width="20.28515625" customWidth="1"/>
    <col min="13" max="14" width="9.42578125" customWidth="1"/>
  </cols>
  <sheetData>
    <row r="2" spans="1:22">
      <c r="A2" s="33" t="s">
        <v>75</v>
      </c>
      <c r="B2" s="33" t="s">
        <v>157</v>
      </c>
      <c r="C2" s="33"/>
      <c r="D2" s="33"/>
      <c r="E2" s="33"/>
      <c r="F2" s="33"/>
      <c r="G2" s="33"/>
      <c r="H2" s="31" t="s">
        <v>93</v>
      </c>
      <c r="I2" s="31" t="s">
        <v>158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65" t="s">
        <v>159</v>
      </c>
      <c r="B4" s="7"/>
      <c r="C4" s="7"/>
      <c r="D4" s="7"/>
      <c r="E4" s="7"/>
      <c r="F4" s="7"/>
      <c r="G4" s="7"/>
      <c r="H4" s="65" t="s">
        <v>160</v>
      </c>
    </row>
    <row r="5" spans="1:22">
      <c r="A5" s="10"/>
      <c r="B5" s="149" t="s">
        <v>547</v>
      </c>
      <c r="C5" s="10" t="s">
        <v>516</v>
      </c>
      <c r="H5" s="10"/>
      <c r="I5" s="10" t="s">
        <v>514</v>
      </c>
      <c r="J5" s="10" t="s">
        <v>516</v>
      </c>
    </row>
    <row r="6" spans="1:22">
      <c r="A6" s="10" t="s">
        <v>19</v>
      </c>
      <c r="B6" s="149">
        <v>6.9296479225158691</v>
      </c>
      <c r="C6" s="10">
        <v>4.2414486408233643</v>
      </c>
      <c r="H6" s="10" t="s">
        <v>19</v>
      </c>
      <c r="I6" s="10">
        <v>6.2787573220885111</v>
      </c>
      <c r="J6" s="10">
        <v>3.748737677226635</v>
      </c>
    </row>
    <row r="7" spans="1:22">
      <c r="A7" s="10" t="s">
        <v>20</v>
      </c>
      <c r="B7" s="149">
        <v>6.5829873085021973</v>
      </c>
      <c r="C7" s="10">
        <v>4.1621267795562744</v>
      </c>
      <c r="H7" s="10" t="s">
        <v>20</v>
      </c>
      <c r="I7" s="10">
        <v>6.1087149305072934</v>
      </c>
      <c r="J7" s="10">
        <v>3.6265081009638029</v>
      </c>
    </row>
    <row r="8" spans="1:22">
      <c r="A8" s="10" t="s">
        <v>21</v>
      </c>
      <c r="B8" s="149">
        <v>6.6636145114898682</v>
      </c>
      <c r="C8" s="10">
        <v>4.2417287826538086</v>
      </c>
      <c r="H8" s="10" t="s">
        <v>21</v>
      </c>
      <c r="I8" s="10">
        <v>6.1593434181988549</v>
      </c>
      <c r="J8" s="10">
        <v>3.7703230708207975</v>
      </c>
    </row>
    <row r="9" spans="1:22">
      <c r="A9" s="10" t="s">
        <v>22</v>
      </c>
      <c r="B9" s="149">
        <v>7.1434259414672852</v>
      </c>
      <c r="C9" s="10">
        <v>4.526817798614502</v>
      </c>
      <c r="H9" s="10" t="s">
        <v>22</v>
      </c>
      <c r="I9" s="10">
        <v>6.3991897521256416</v>
      </c>
      <c r="J9" s="10">
        <v>3.8780305263995585</v>
      </c>
    </row>
    <row r="10" spans="1:22">
      <c r="A10" s="10" t="s">
        <v>23</v>
      </c>
      <c r="B10" s="10">
        <v>6.9367349147796631</v>
      </c>
      <c r="C10" s="10">
        <v>4.3447613716125488</v>
      </c>
      <c r="H10" s="10" t="s">
        <v>23</v>
      </c>
      <c r="I10" s="10">
        <v>6.3948380167631393</v>
      </c>
      <c r="J10" s="10">
        <v>3.8703495606077958</v>
      </c>
    </row>
    <row r="11" spans="1:22">
      <c r="A11" s="10" t="s">
        <v>24</v>
      </c>
      <c r="B11" s="10">
        <v>7.1427226066589355</v>
      </c>
      <c r="C11" s="10">
        <v>4.4906795024871826</v>
      </c>
      <c r="H11" s="10" t="s">
        <v>24</v>
      </c>
      <c r="I11" s="10">
        <v>6.5106660335064763</v>
      </c>
      <c r="J11" s="10">
        <v>4.0001340791811941</v>
      </c>
    </row>
    <row r="12" spans="1:22">
      <c r="A12" s="10" t="s">
        <v>25</v>
      </c>
      <c r="B12" s="10">
        <v>7.2144389152526855</v>
      </c>
      <c r="C12" s="10">
        <v>4.6518146991729736</v>
      </c>
      <c r="H12" s="10" t="s">
        <v>25</v>
      </c>
      <c r="I12" s="10">
        <v>6.818783573990272</v>
      </c>
      <c r="J12" s="10">
        <v>4.3376650532754937</v>
      </c>
    </row>
    <row r="13" spans="1:22">
      <c r="A13" s="10" t="s">
        <v>26</v>
      </c>
      <c r="B13" s="10">
        <v>7.5894415378570557</v>
      </c>
      <c r="C13" s="10">
        <v>5.1550626754760742</v>
      </c>
      <c r="H13" s="10" t="s">
        <v>26</v>
      </c>
      <c r="I13" s="10">
        <v>6.89063356989708</v>
      </c>
      <c r="J13" s="10">
        <v>4.4780715778044176</v>
      </c>
    </row>
    <row r="14" spans="1:22">
      <c r="A14" s="10" t="s">
        <v>27</v>
      </c>
      <c r="B14" s="10">
        <v>7.5993776321411133</v>
      </c>
      <c r="C14" s="10">
        <v>5.176466703414917</v>
      </c>
      <c r="H14" s="10" t="s">
        <v>27</v>
      </c>
      <c r="I14" s="10">
        <v>6.9894546623153282</v>
      </c>
      <c r="J14" s="10">
        <v>4.5794360214734713</v>
      </c>
    </row>
    <row r="15" spans="1:22">
      <c r="A15" s="10" t="s">
        <v>28</v>
      </c>
      <c r="B15" s="10">
        <v>7.6480984687805176</v>
      </c>
      <c r="C15" s="10">
        <v>5.1937282085418701</v>
      </c>
      <c r="H15" s="10" t="s">
        <v>28</v>
      </c>
      <c r="I15" s="10">
        <v>7.3565121474733246</v>
      </c>
      <c r="J15" s="10">
        <v>4.976296899128176</v>
      </c>
    </row>
    <row r="16" spans="1:22">
      <c r="A16" s="10" t="s">
        <v>29</v>
      </c>
      <c r="B16" s="10">
        <v>8.2380235195159912</v>
      </c>
      <c r="C16" s="10">
        <v>5.6743383407592773</v>
      </c>
      <c r="H16" s="10" t="s">
        <v>29</v>
      </c>
      <c r="I16" s="10">
        <v>7.3416160372494046</v>
      </c>
      <c r="J16" s="10">
        <v>4.9178731540028275</v>
      </c>
    </row>
    <row r="17" spans="1:10">
      <c r="A17" s="10" t="s">
        <v>30</v>
      </c>
      <c r="B17" s="10">
        <v>7.8872561454772949</v>
      </c>
      <c r="C17" s="10">
        <v>5.4588496685028076</v>
      </c>
      <c r="H17" s="10" t="s">
        <v>30</v>
      </c>
      <c r="I17" s="10">
        <v>7.2974064431885868</v>
      </c>
      <c r="J17" s="10">
        <v>4.9766436783617829</v>
      </c>
    </row>
    <row r="18" spans="1:10">
      <c r="A18" s="10" t="s">
        <v>31</v>
      </c>
      <c r="B18" s="10">
        <v>7.7269077301025391</v>
      </c>
      <c r="C18" s="10">
        <v>5.3168356418609619</v>
      </c>
      <c r="H18" s="10" t="s">
        <v>31</v>
      </c>
      <c r="I18" s="10">
        <v>7.2408587898157117</v>
      </c>
      <c r="J18" s="10">
        <v>4.8915195261542213</v>
      </c>
    </row>
    <row r="19" spans="1:10">
      <c r="A19" s="10" t="s">
        <v>32</v>
      </c>
      <c r="B19" s="10">
        <v>7.6165080070495605</v>
      </c>
      <c r="C19" s="10">
        <v>5.2038192749023438</v>
      </c>
      <c r="H19" s="10" t="s">
        <v>32</v>
      </c>
      <c r="I19" s="10">
        <v>7.3937612493654621</v>
      </c>
      <c r="J19" s="10">
        <v>5.1077709316053941</v>
      </c>
    </row>
    <row r="20" spans="1:10">
      <c r="A20" s="10" t="s">
        <v>33</v>
      </c>
      <c r="B20" s="10">
        <v>7.896500825881958</v>
      </c>
      <c r="C20" s="10">
        <v>5.459672212600708</v>
      </c>
      <c r="H20" s="10" t="s">
        <v>33</v>
      </c>
      <c r="I20" s="10">
        <v>7.5916885771075551</v>
      </c>
      <c r="J20" s="10">
        <v>5.206824869824902</v>
      </c>
    </row>
    <row r="21" spans="1:10">
      <c r="A21" s="10" t="s">
        <v>34</v>
      </c>
      <c r="B21" s="10">
        <v>8.6659133434295654</v>
      </c>
      <c r="C21" s="10">
        <v>6.2021136283874512</v>
      </c>
      <c r="H21" s="10" t="s">
        <v>34</v>
      </c>
      <c r="I21" s="10">
        <v>8.0979064734065158</v>
      </c>
      <c r="J21" s="10">
        <v>5.7198676298704374</v>
      </c>
    </row>
    <row r="22" spans="1:10">
      <c r="A22" s="10" t="s">
        <v>35</v>
      </c>
      <c r="B22" s="10">
        <v>9.450995922088623</v>
      </c>
      <c r="C22" s="10">
        <v>6.9546759128570557</v>
      </c>
      <c r="H22" s="10" t="s">
        <v>35</v>
      </c>
      <c r="I22" s="10">
        <v>8.6273432315676573</v>
      </c>
      <c r="J22" s="10">
        <v>6.2340018118387626</v>
      </c>
    </row>
    <row r="23" spans="1:10">
      <c r="A23" s="10" t="s">
        <v>36</v>
      </c>
      <c r="B23" s="10">
        <v>9.9679946899414063</v>
      </c>
      <c r="C23" s="10">
        <v>7.3450326919555664</v>
      </c>
      <c r="H23" s="10" t="s">
        <v>36</v>
      </c>
      <c r="I23" s="10">
        <v>8.3745625416223444</v>
      </c>
      <c r="J23" s="10">
        <v>6.0427785964783318</v>
      </c>
    </row>
    <row r="24" spans="1:10">
      <c r="A24" s="10" t="s">
        <v>37</v>
      </c>
      <c r="B24" s="10">
        <v>8.6480855941772461</v>
      </c>
      <c r="C24" s="10">
        <v>6.2645316123962402</v>
      </c>
      <c r="H24" s="10" t="s">
        <v>37</v>
      </c>
      <c r="I24" s="10">
        <v>8.0431651697230144</v>
      </c>
      <c r="J24" s="10">
        <v>5.8522883943899888</v>
      </c>
    </row>
    <row r="25" spans="1:10">
      <c r="A25" s="10" t="s">
        <v>38</v>
      </c>
      <c r="B25" s="10">
        <v>7.6887607574462891</v>
      </c>
      <c r="C25" s="10">
        <v>5.4834306240081787</v>
      </c>
      <c r="H25" s="10" t="s">
        <v>38</v>
      </c>
      <c r="I25" s="10">
        <v>8.2834466682637213</v>
      </c>
      <c r="J25" s="10">
        <v>5.8742923348567055</v>
      </c>
    </row>
    <row r="26" spans="1:10">
      <c r="A26" s="10" t="s">
        <v>39</v>
      </c>
      <c r="B26" s="10">
        <v>8.6595594882965088</v>
      </c>
      <c r="C26" s="10">
        <v>6.0413658618927002</v>
      </c>
      <c r="H26" s="10" t="s">
        <v>39</v>
      </c>
      <c r="I26" s="10">
        <v>7.4625981676255018</v>
      </c>
      <c r="J26" s="10">
        <v>5.0511594128860988</v>
      </c>
    </row>
    <row r="27" spans="1:10">
      <c r="A27" s="10" t="s">
        <v>40</v>
      </c>
      <c r="B27" s="10">
        <v>8.8247179985046387</v>
      </c>
      <c r="C27" s="10">
        <v>6.2231719493865967</v>
      </c>
      <c r="H27" s="10" t="s">
        <v>40</v>
      </c>
      <c r="I27" s="10">
        <v>8.3727544325776968</v>
      </c>
      <c r="J27" s="10">
        <v>5.751010284376088</v>
      </c>
    </row>
    <row r="28" spans="1:10">
      <c r="A28" s="10" t="s">
        <v>41</v>
      </c>
      <c r="B28" s="10">
        <v>8.9261949062347412</v>
      </c>
      <c r="C28" s="10">
        <v>6.3356637954711914</v>
      </c>
      <c r="H28" s="10" t="s">
        <v>41</v>
      </c>
      <c r="I28" s="10">
        <v>8.6643567815083635</v>
      </c>
      <c r="J28" s="10">
        <v>6.0778595194559113</v>
      </c>
    </row>
    <row r="29" spans="1:10">
      <c r="A29" s="10" t="s">
        <v>42</v>
      </c>
      <c r="B29" s="10">
        <v>9.3262434005737305</v>
      </c>
      <c r="C29" s="10">
        <v>6.6716492176055908</v>
      </c>
      <c r="H29" s="10" t="s">
        <v>42</v>
      </c>
      <c r="I29" s="10">
        <v>8.6786020320563235</v>
      </c>
      <c r="J29" s="10">
        <v>6.059185743896589</v>
      </c>
    </row>
    <row r="30" spans="1:10">
      <c r="A30" s="10" t="s">
        <v>43</v>
      </c>
      <c r="B30" s="10">
        <v>9.3376636505126953</v>
      </c>
      <c r="C30" s="10">
        <v>6.5934419631958008</v>
      </c>
      <c r="H30" s="10" t="s">
        <v>43</v>
      </c>
      <c r="I30" s="10">
        <v>9.3867443062921136</v>
      </c>
      <c r="J30" s="10">
        <v>6.5362008137820018</v>
      </c>
    </row>
    <row r="31" spans="1:10">
      <c r="A31" s="10" t="s">
        <v>44</v>
      </c>
      <c r="B31" s="10">
        <v>10.311436653137207</v>
      </c>
      <c r="C31" s="10">
        <v>7.258450984954834</v>
      </c>
      <c r="H31" s="10" t="s">
        <v>44</v>
      </c>
      <c r="I31" s="10">
        <v>9.4133911604910345</v>
      </c>
      <c r="J31" s="10">
        <v>6.5769532236229749</v>
      </c>
    </row>
    <row r="32" spans="1:10">
      <c r="A32" s="10" t="s">
        <v>45</v>
      </c>
      <c r="B32" s="10">
        <v>10.120558738708496</v>
      </c>
      <c r="C32" s="10">
        <v>7.2054743766784668</v>
      </c>
      <c r="H32" s="10" t="s">
        <v>45</v>
      </c>
      <c r="I32" s="10">
        <v>9.8058843813747067</v>
      </c>
      <c r="J32" s="10">
        <v>6.9565465538452846</v>
      </c>
    </row>
    <row r="33" spans="1:3">
      <c r="A33" s="148">
        <v>2017</v>
      </c>
      <c r="B33" s="10">
        <v>10.100889205932617</v>
      </c>
      <c r="C33" s="10">
        <v>7.3446393013000488</v>
      </c>
    </row>
  </sheetData>
  <mergeCells count="1">
    <mergeCell ref="U2:V2"/>
  </mergeCells>
  <hyperlinks>
    <hyperlink ref="U2:V2" location="Indhold!A1" display="Tilbage til oversigt" xr:uid="{97A86262-9965-4A34-B5E9-44CD69B50961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4068-4E0A-407F-AF09-24C2F2C7866B}">
  <dimension ref="A2:V40"/>
  <sheetViews>
    <sheetView workbookViewId="0">
      <selection activeCell="L25" sqref="L25"/>
    </sheetView>
  </sheetViews>
  <sheetFormatPr defaultRowHeight="15"/>
  <cols>
    <col min="1" max="1" width="9.42578125" customWidth="1"/>
    <col min="2" max="2" width="21.7109375" bestFit="1" customWidth="1"/>
    <col min="3" max="3" width="13.85546875" bestFit="1" customWidth="1"/>
    <col min="4" max="4" width="12" bestFit="1" customWidth="1"/>
    <col min="5" max="5" width="21.85546875" customWidth="1"/>
    <col min="7" max="7" width="13.5703125" customWidth="1"/>
    <col min="13" max="14" width="9.42578125" customWidth="1"/>
  </cols>
  <sheetData>
    <row r="2" spans="1:22">
      <c r="A2" s="33" t="s">
        <v>163</v>
      </c>
      <c r="B2" s="33" t="s">
        <v>161</v>
      </c>
      <c r="C2" s="33"/>
      <c r="D2" s="33"/>
      <c r="E2" s="33"/>
      <c r="F2" s="33"/>
      <c r="G2" s="33"/>
      <c r="H2" s="31" t="s">
        <v>93</v>
      </c>
      <c r="I2" s="31" t="s">
        <v>162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3" spans="1:22" ht="15" customHeight="1"/>
    <row r="4" spans="1:22" ht="15" customHeight="1">
      <c r="A4" s="151"/>
      <c r="B4" s="153" t="s">
        <v>51</v>
      </c>
      <c r="C4" s="153" t="s">
        <v>52</v>
      </c>
      <c r="D4" s="153" t="s">
        <v>261</v>
      </c>
      <c r="E4" s="153" t="s">
        <v>50</v>
      </c>
      <c r="F4" s="153" t="s">
        <v>269</v>
      </c>
      <c r="G4" s="153" t="s">
        <v>53</v>
      </c>
      <c r="H4" s="153" t="s">
        <v>257</v>
      </c>
    </row>
    <row r="5" spans="1:22">
      <c r="A5" s="151">
        <v>1980</v>
      </c>
      <c r="B5" s="153"/>
      <c r="C5" s="153"/>
      <c r="D5" s="153"/>
      <c r="E5" s="153"/>
      <c r="F5" s="153"/>
      <c r="G5" s="153"/>
      <c r="H5" s="153"/>
    </row>
    <row r="6" spans="1:22">
      <c r="A6" s="10">
        <v>1981</v>
      </c>
      <c r="B6" s="10">
        <v>5.7133333333333338</v>
      </c>
      <c r="C6" s="10">
        <v>5.1866666666666674</v>
      </c>
      <c r="D6" s="10">
        <v>5.5433333333333339</v>
      </c>
      <c r="E6" s="10">
        <v>8.68</v>
      </c>
      <c r="F6" s="10">
        <v>7.9666666666666677</v>
      </c>
      <c r="G6" s="10">
        <v>6.6527036949999996</v>
      </c>
      <c r="H6" s="10">
        <v>10.995666643333331</v>
      </c>
    </row>
    <row r="7" spans="1:22">
      <c r="A7" s="10">
        <v>1982</v>
      </c>
      <c r="B7" s="10">
        <v>6.0633333333333326</v>
      </c>
      <c r="C7" s="10">
        <v>5.43</v>
      </c>
      <c r="D7" s="10">
        <v>5.3966666666666656</v>
      </c>
      <c r="E7" s="10">
        <v>8.64</v>
      </c>
      <c r="F7" s="10">
        <v>7.6866666666666674</v>
      </c>
      <c r="G7" s="10">
        <v>6.6693739633333324</v>
      </c>
      <c r="H7" s="10">
        <v>11.276666646666667</v>
      </c>
    </row>
    <row r="8" spans="1:22">
      <c r="A8" s="10">
        <v>1983</v>
      </c>
      <c r="B8" s="10">
        <v>6.63</v>
      </c>
      <c r="C8" s="10">
        <v>5.8666666666666663</v>
      </c>
      <c r="D8" s="10">
        <v>5.4333333333333336</v>
      </c>
      <c r="E8" s="10">
        <v>8.6866666666666674</v>
      </c>
      <c r="F8" s="10">
        <v>7.44</v>
      </c>
      <c r="G8" s="10">
        <v>6.7989014333333335</v>
      </c>
      <c r="H8" s="10">
        <v>11.758000023333333</v>
      </c>
    </row>
    <row r="9" spans="1:22">
      <c r="A9" s="10">
        <v>1984</v>
      </c>
      <c r="B9" s="10">
        <v>7.3033333333333337</v>
      </c>
      <c r="C9" s="10">
        <v>6.09</v>
      </c>
      <c r="D9" s="10">
        <v>5.5333333333333341</v>
      </c>
      <c r="E9" s="10">
        <v>8.826666666666668</v>
      </c>
      <c r="F9" s="10">
        <v>7.5133333333333328</v>
      </c>
      <c r="G9" s="10">
        <v>6.940625916666666</v>
      </c>
      <c r="H9" s="10">
        <v>12.187666736666666</v>
      </c>
    </row>
    <row r="10" spans="1:22">
      <c r="A10" s="10">
        <v>1985</v>
      </c>
      <c r="B10" s="10">
        <v>7.3733333333333322</v>
      </c>
      <c r="C10" s="10">
        <v>6.1933333333333325</v>
      </c>
      <c r="D10" s="10">
        <v>5.2966666666666669</v>
      </c>
      <c r="E10" s="10">
        <v>9.0566666666666666</v>
      </c>
      <c r="F10" s="10">
        <v>7.82</v>
      </c>
      <c r="G10" s="10">
        <v>7.1390046799999993</v>
      </c>
      <c r="H10" s="10">
        <v>12.419333356666664</v>
      </c>
    </row>
    <row r="11" spans="1:22">
      <c r="A11" s="10">
        <v>1986</v>
      </c>
      <c r="B11" s="10">
        <v>7.2299999999999995</v>
      </c>
      <c r="C11" s="10">
        <v>6.123333333333334</v>
      </c>
      <c r="D11" s="10">
        <v>4.8933333333333335</v>
      </c>
      <c r="E11" s="10">
        <v>9.4233333333333338</v>
      </c>
      <c r="F11" s="10">
        <v>8.336666666666666</v>
      </c>
      <c r="G11" s="10">
        <v>7.3238335500000007</v>
      </c>
      <c r="H11" s="10">
        <v>12.689666600000001</v>
      </c>
    </row>
    <row r="12" spans="1:22">
      <c r="A12" s="10">
        <v>1987</v>
      </c>
      <c r="B12" s="10">
        <v>6.8166666666666664</v>
      </c>
      <c r="C12" s="10">
        <v>6.2</v>
      </c>
      <c r="D12" s="10">
        <v>4.3600000000000003</v>
      </c>
      <c r="E12" s="10">
        <v>9.92</v>
      </c>
      <c r="F12" s="10">
        <v>8.81</v>
      </c>
      <c r="G12" s="10">
        <v>7.6721867033333337</v>
      </c>
      <c r="H12" s="10">
        <v>13.463999899999999</v>
      </c>
    </row>
    <row r="13" spans="1:22">
      <c r="A13" s="10">
        <v>1988</v>
      </c>
      <c r="B13" s="10">
        <v>6.7666666666666666</v>
      </c>
      <c r="C13" s="10">
        <v>6.2433333333333332</v>
      </c>
      <c r="D13" s="10">
        <v>4.3233333333333333</v>
      </c>
      <c r="E13" s="10">
        <v>10.553333333333333</v>
      </c>
      <c r="F13" s="10">
        <v>9.2333333333333343</v>
      </c>
      <c r="G13" s="10">
        <v>7.9728941733333336</v>
      </c>
      <c r="H13" s="10">
        <v>14.215999930000001</v>
      </c>
    </row>
    <row r="14" spans="1:22">
      <c r="A14" s="10">
        <v>1989</v>
      </c>
      <c r="B14" s="10">
        <v>6.7433333333333332</v>
      </c>
      <c r="C14" s="10">
        <v>6.0066666666666668</v>
      </c>
      <c r="D14" s="10">
        <v>4.3599999999999994</v>
      </c>
      <c r="E14" s="10">
        <v>10.836666666666666</v>
      </c>
      <c r="F14" s="10">
        <v>9.336666666666666</v>
      </c>
      <c r="G14" s="10">
        <v>8.0705105033333329</v>
      </c>
      <c r="H14" s="10">
        <v>14.627666663333335</v>
      </c>
    </row>
    <row r="15" spans="1:22">
      <c r="A15" s="10">
        <v>1990</v>
      </c>
      <c r="B15" s="10">
        <v>6.836666666666666</v>
      </c>
      <c r="C15" s="10">
        <v>5.7600000000000007</v>
      </c>
      <c r="D15" s="10">
        <v>4.5366666666666662</v>
      </c>
      <c r="E15" s="10">
        <v>10.770000000000001</v>
      </c>
      <c r="F15" s="10">
        <v>9.3333333333333339</v>
      </c>
      <c r="G15" s="10">
        <v>7.9904393433333327</v>
      </c>
      <c r="H15" s="10">
        <v>14.299333343333332</v>
      </c>
    </row>
    <row r="16" spans="1:22">
      <c r="A16" s="10">
        <v>1991</v>
      </c>
      <c r="B16" s="10">
        <v>6.8466666666666667</v>
      </c>
      <c r="C16" s="10">
        <v>5.5933333333333337</v>
      </c>
      <c r="D16" s="10">
        <v>4.8600000000000003</v>
      </c>
      <c r="E16" s="10">
        <v>10.313333333333333</v>
      </c>
      <c r="F16" s="10">
        <v>9.0333333333333332</v>
      </c>
      <c r="G16" s="10">
        <v>7.7734606866666667</v>
      </c>
      <c r="H16" s="10">
        <v>14.482000016666666</v>
      </c>
    </row>
    <row r="17" spans="1:8">
      <c r="A17" s="10">
        <v>1992</v>
      </c>
      <c r="B17" s="10">
        <v>6.8566666666666665</v>
      </c>
      <c r="C17" s="10">
        <v>5.8533333333333344</v>
      </c>
      <c r="D17" s="10">
        <v>5.5</v>
      </c>
      <c r="E17" s="10">
        <v>9.8366666666666678</v>
      </c>
      <c r="F17" s="10">
        <v>8.9533333333333331</v>
      </c>
      <c r="G17" s="10">
        <v>7.915063906666667</v>
      </c>
      <c r="H17" s="10">
        <v>14.516000026666667</v>
      </c>
    </row>
    <row r="18" spans="1:8">
      <c r="A18" s="10">
        <v>1993</v>
      </c>
      <c r="B18" s="10">
        <v>7.0733333333333341</v>
      </c>
      <c r="C18" s="10">
        <v>6.44</v>
      </c>
      <c r="D18" s="10">
        <v>6.2366666666666672</v>
      </c>
      <c r="E18" s="10">
        <v>9.3966666666666665</v>
      </c>
      <c r="F18" s="10">
        <v>8.9633333333333329</v>
      </c>
      <c r="G18" s="10">
        <v>8.2107292066666666</v>
      </c>
      <c r="H18" s="10">
        <v>14.781333386666667</v>
      </c>
    </row>
    <row r="19" spans="1:8">
      <c r="A19" s="10">
        <v>1994</v>
      </c>
      <c r="B19" s="10">
        <v>7.3500000000000005</v>
      </c>
      <c r="C19" s="10">
        <v>7.1633333333333331</v>
      </c>
      <c r="D19" s="10">
        <v>6.71</v>
      </c>
      <c r="E19" s="10">
        <v>9.1199999999999992</v>
      </c>
      <c r="F19" s="10">
        <v>9.1666666666666661</v>
      </c>
      <c r="G19" s="10">
        <v>8.6557062899999995</v>
      </c>
      <c r="H19" s="10">
        <v>14.871333363333335</v>
      </c>
    </row>
    <row r="20" spans="1:8">
      <c r="A20" s="10">
        <v>1995</v>
      </c>
      <c r="B20" s="10">
        <v>7.68</v>
      </c>
      <c r="C20" s="10">
        <v>7.54</v>
      </c>
      <c r="D20" s="10">
        <v>7.1033333333333326</v>
      </c>
      <c r="E20" s="10">
        <v>9.2100000000000009</v>
      </c>
      <c r="F20" s="10">
        <v>9.4799999999999986</v>
      </c>
      <c r="G20" s="10">
        <v>9.2228772166666673</v>
      </c>
      <c r="H20" s="10">
        <v>15.312333300000001</v>
      </c>
    </row>
    <row r="21" spans="1:8">
      <c r="A21" s="10">
        <v>1996</v>
      </c>
      <c r="B21" s="10">
        <v>8.0033333333333321</v>
      </c>
      <c r="C21" s="10">
        <v>7.59</v>
      </c>
      <c r="D21" s="10">
        <v>7.5733333333333333</v>
      </c>
      <c r="E21" s="10">
        <v>9.5466666666666669</v>
      </c>
      <c r="F21" s="10">
        <v>9.9</v>
      </c>
      <c r="G21" s="10">
        <v>9.6097846133333338</v>
      </c>
      <c r="H21" s="10">
        <v>15.959666630000001</v>
      </c>
    </row>
    <row r="22" spans="1:8">
      <c r="A22" s="10">
        <v>1997</v>
      </c>
      <c r="B22" s="10">
        <v>8.1600000000000019</v>
      </c>
      <c r="C22" s="10">
        <v>7.4633333333333338</v>
      </c>
      <c r="D22" s="10">
        <v>7.7233333333333336</v>
      </c>
      <c r="E22" s="10">
        <v>10.050000000000001</v>
      </c>
      <c r="F22" s="10">
        <v>10.38</v>
      </c>
      <c r="G22" s="10">
        <v>10.043698746666669</v>
      </c>
      <c r="H22" s="10">
        <v>16.506333300000001</v>
      </c>
    </row>
    <row r="23" spans="1:8">
      <c r="A23" s="10">
        <v>1998</v>
      </c>
      <c r="B23" s="10">
        <v>8.4466666666666672</v>
      </c>
      <c r="C23" s="10">
        <v>7.5500000000000007</v>
      </c>
      <c r="D23" s="10">
        <v>7.7966666666666669</v>
      </c>
      <c r="E23" s="10">
        <v>10.24</v>
      </c>
      <c r="F23" s="10">
        <v>10.57</v>
      </c>
      <c r="G23" s="10">
        <v>10.177635586666668</v>
      </c>
      <c r="H23" s="10">
        <v>17.087000059999998</v>
      </c>
    </row>
    <row r="24" spans="1:8">
      <c r="A24" s="10">
        <v>1999</v>
      </c>
      <c r="B24" s="10">
        <v>8.5433333333333348</v>
      </c>
      <c r="C24" s="10">
        <v>7.1800000000000006</v>
      </c>
      <c r="D24" s="10">
        <v>8.2533333333333321</v>
      </c>
      <c r="E24" s="10">
        <v>10.266666666666666</v>
      </c>
      <c r="F24" s="10">
        <v>10.766666666666666</v>
      </c>
      <c r="G24" s="10">
        <v>10.30643895</v>
      </c>
      <c r="H24" s="10">
        <v>17.632666663333335</v>
      </c>
    </row>
    <row r="25" spans="1:8">
      <c r="A25" s="10">
        <v>2000</v>
      </c>
      <c r="B25" s="10">
        <v>8.39</v>
      </c>
      <c r="C25" s="10">
        <v>6.746666666666667</v>
      </c>
      <c r="D25" s="10">
        <v>8.3866666666666667</v>
      </c>
      <c r="E25" s="10">
        <v>10.096666666666666</v>
      </c>
      <c r="F25" s="10">
        <v>10.983333333333334</v>
      </c>
      <c r="G25" s="10">
        <v>10.342208229999999</v>
      </c>
      <c r="H25" s="10">
        <v>17.747666683333335</v>
      </c>
    </row>
    <row r="26" spans="1:8">
      <c r="A26" s="10">
        <v>2001</v>
      </c>
      <c r="B26" s="10">
        <v>7.9666666666666659</v>
      </c>
      <c r="C26" s="10">
        <v>6.293333333333333</v>
      </c>
      <c r="D26" s="10">
        <v>8.74</v>
      </c>
      <c r="E26" s="10">
        <v>10.016666666666666</v>
      </c>
      <c r="F26" s="10">
        <v>11.1</v>
      </c>
      <c r="G26" s="10">
        <v>10.33346452</v>
      </c>
      <c r="H26" s="10">
        <v>17.530666650000001</v>
      </c>
    </row>
    <row r="27" spans="1:8">
      <c r="A27" s="10">
        <v>2002</v>
      </c>
      <c r="B27" s="10">
        <v>7.3833333333333329</v>
      </c>
      <c r="C27" s="10">
        <v>6.3633333333333333</v>
      </c>
      <c r="D27" s="10">
        <v>8.6866666666666674</v>
      </c>
      <c r="E27" s="10">
        <v>9.7733333333333334</v>
      </c>
      <c r="F27" s="10">
        <v>11.206666666666665</v>
      </c>
      <c r="G27" s="10">
        <v>10.486605803333333</v>
      </c>
      <c r="H27" s="10">
        <v>17.17600005666667</v>
      </c>
    </row>
    <row r="28" spans="1:8">
      <c r="A28" s="10">
        <v>2003</v>
      </c>
      <c r="B28" s="10">
        <v>7.22</v>
      </c>
      <c r="C28" s="10">
        <v>6.6433333333333335</v>
      </c>
      <c r="D28" s="10">
        <v>9.6266666666666669</v>
      </c>
      <c r="E28" s="10">
        <v>9.92</v>
      </c>
      <c r="F28" s="10">
        <v>11.306666666666665</v>
      </c>
      <c r="G28" s="10">
        <v>10.667410683333335</v>
      </c>
      <c r="H28" s="10">
        <v>17.527333386666665</v>
      </c>
    </row>
    <row r="29" spans="1:8">
      <c r="A29" s="10">
        <v>2004</v>
      </c>
      <c r="B29" s="10">
        <v>7.413333333333334</v>
      </c>
      <c r="C29" s="10">
        <v>7.1066666666666665</v>
      </c>
      <c r="D29" s="10">
        <v>11.346666666666669</v>
      </c>
      <c r="E29" s="10">
        <v>10.526666666666666</v>
      </c>
      <c r="F29" s="10">
        <v>11.479999999999999</v>
      </c>
      <c r="G29" s="10">
        <v>11.141327903333334</v>
      </c>
      <c r="H29" s="10">
        <v>18.298666696666668</v>
      </c>
    </row>
    <row r="30" spans="1:8">
      <c r="A30" s="10">
        <v>2005</v>
      </c>
      <c r="B30" s="10">
        <v>7.88</v>
      </c>
      <c r="C30" s="10">
        <v>7.6400000000000006</v>
      </c>
      <c r="D30" s="10">
        <v>11</v>
      </c>
      <c r="E30" s="10">
        <v>11.42</v>
      </c>
      <c r="F30" s="10">
        <v>11.443333333333333</v>
      </c>
      <c r="G30" s="10">
        <v>11.625609509999999</v>
      </c>
      <c r="H30" s="10">
        <v>19.264666716666667</v>
      </c>
    </row>
    <row r="31" spans="1:8">
      <c r="A31" s="10">
        <v>2006</v>
      </c>
      <c r="B31" s="10">
        <v>8.15</v>
      </c>
      <c r="C31" s="10">
        <v>8.0533333333333328</v>
      </c>
      <c r="D31" s="10">
        <v>10.393333333333333</v>
      </c>
      <c r="E31" s="10">
        <v>12.286666666666667</v>
      </c>
      <c r="F31" s="10">
        <v>11.466666666666669</v>
      </c>
      <c r="G31" s="10">
        <v>12.216006333333334</v>
      </c>
      <c r="H31" s="10">
        <v>19.779666750000001</v>
      </c>
    </row>
    <row r="32" spans="1:8">
      <c r="A32" s="10">
        <v>2007</v>
      </c>
      <c r="B32" s="10">
        <v>8.0299999999999994</v>
      </c>
      <c r="C32" s="10">
        <v>8.1366666666666667</v>
      </c>
      <c r="D32" s="10">
        <v>8.6433333333333326</v>
      </c>
      <c r="E32" s="10">
        <v>12.729999999999999</v>
      </c>
      <c r="F32" s="10">
        <v>11.5</v>
      </c>
      <c r="G32" s="10">
        <v>12.307926906666665</v>
      </c>
      <c r="H32" s="10">
        <v>19.829000053333335</v>
      </c>
    </row>
    <row r="33" spans="1:8">
      <c r="A33" s="10">
        <v>2008</v>
      </c>
      <c r="B33" s="10">
        <v>7.62</v>
      </c>
      <c r="C33" s="10">
        <v>7.6733333333333329</v>
      </c>
      <c r="D33" s="10">
        <v>8.4</v>
      </c>
      <c r="E33" s="10">
        <v>12.606666666666667</v>
      </c>
      <c r="F33" s="10">
        <v>11.146666666666667</v>
      </c>
      <c r="G33" s="10">
        <v>12.342929703333333</v>
      </c>
      <c r="H33" s="10">
        <v>19.309333296666669</v>
      </c>
    </row>
    <row r="34" spans="1:8">
      <c r="A34" s="10">
        <v>2009</v>
      </c>
      <c r="B34" s="10">
        <v>7.8</v>
      </c>
      <c r="C34" s="10">
        <v>7.503333333333333</v>
      </c>
      <c r="D34" s="10">
        <v>8.3033333333333328</v>
      </c>
      <c r="E34" s="10">
        <v>12.200000000000001</v>
      </c>
      <c r="F34" s="10">
        <v>10.863333333333335</v>
      </c>
      <c r="G34" s="10">
        <v>11.489159670000001</v>
      </c>
      <c r="H34" s="10">
        <v>19.286999906666669</v>
      </c>
    </row>
    <row r="35" spans="1:8">
      <c r="A35" s="10">
        <v>2010</v>
      </c>
      <c r="B35" s="10">
        <v>8.4166666666666661</v>
      </c>
      <c r="C35" s="10">
        <v>7.34</v>
      </c>
      <c r="D35" s="10">
        <v>8.1466666666666665</v>
      </c>
      <c r="E35" s="10">
        <v>11.773333333333333</v>
      </c>
      <c r="F35" s="10">
        <v>10.823333333333332</v>
      </c>
      <c r="G35" s="10">
        <v>10.986640043333333</v>
      </c>
      <c r="H35" s="10">
        <v>19.313666603333335</v>
      </c>
    </row>
    <row r="36" spans="1:8">
      <c r="A36" s="10">
        <v>2011</v>
      </c>
      <c r="B36" s="10">
        <v>9.1666666666666661</v>
      </c>
      <c r="C36" s="10">
        <v>7.4766666666666666</v>
      </c>
      <c r="D36" s="10">
        <v>8.2033333333333331</v>
      </c>
      <c r="E36" s="10">
        <v>11.796666666666667</v>
      </c>
      <c r="F36" s="10">
        <v>10.906666666666666</v>
      </c>
      <c r="G36" s="10">
        <v>10.28565407</v>
      </c>
      <c r="H36" s="10">
        <v>20.059666623333335</v>
      </c>
    </row>
    <row r="37" spans="1:8">
      <c r="A37" s="10">
        <v>2012</v>
      </c>
      <c r="B37" s="10">
        <v>9.8066666666666666</v>
      </c>
      <c r="C37" s="10">
        <v>7.37</v>
      </c>
      <c r="D37" s="10">
        <v>8.0133333333333336</v>
      </c>
      <c r="E37" s="10">
        <v>11.729999999999999</v>
      </c>
      <c r="F37" s="10">
        <v>10.89</v>
      </c>
      <c r="G37" s="10">
        <v>10.866239043333332</v>
      </c>
      <c r="H37" s="10">
        <v>19.990333376666669</v>
      </c>
    </row>
    <row r="38" spans="1:8">
      <c r="A38" s="10">
        <v>2013</v>
      </c>
      <c r="B38" s="10">
        <v>10.38</v>
      </c>
      <c r="C38" s="10">
        <v>7.8433333333333337</v>
      </c>
      <c r="D38" s="10">
        <v>8.0666666666666682</v>
      </c>
      <c r="E38" s="10">
        <v>11.403333333333334</v>
      </c>
      <c r="F38" s="10">
        <v>10.673333333333332</v>
      </c>
      <c r="G38" s="10">
        <v>11.085262329999999</v>
      </c>
      <c r="H38" s="10">
        <v>20.19033330666667</v>
      </c>
    </row>
    <row r="39" spans="1:8">
      <c r="A39" s="10">
        <v>2014</v>
      </c>
      <c r="B39" s="10">
        <v>10.68</v>
      </c>
      <c r="C39" s="10">
        <v>8.2566666666666677</v>
      </c>
      <c r="D39" s="10">
        <v>8.0299999999999994</v>
      </c>
      <c r="E39" s="10">
        <v>11.18</v>
      </c>
      <c r="F39" s="10"/>
      <c r="G39" s="10">
        <v>11.912324286666667</v>
      </c>
      <c r="H39" s="10"/>
    </row>
    <row r="40" spans="1:8">
      <c r="A40" s="10">
        <v>2015</v>
      </c>
      <c r="B40" s="10">
        <v>11.466666666666667</v>
      </c>
      <c r="C40" s="10">
        <v>8.5400000000000009</v>
      </c>
      <c r="D40" s="10">
        <v>8.2199999999999989</v>
      </c>
      <c r="E40" s="10">
        <v>11.020000000000001</v>
      </c>
      <c r="F40" s="10"/>
      <c r="G40" s="10">
        <v>11.887570426666665</v>
      </c>
      <c r="H40" s="10"/>
    </row>
  </sheetData>
  <mergeCells count="1">
    <mergeCell ref="U2:V2"/>
  </mergeCells>
  <hyperlinks>
    <hyperlink ref="U2:V2" location="Indhold!A1" display="Tilbage til oversigt" xr:uid="{0FBF348D-CFC1-4805-921F-801724405322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5800-0293-4411-BBA1-A32413DE1D7B}">
  <dimension ref="A2:V32"/>
  <sheetViews>
    <sheetView workbookViewId="0">
      <selection activeCell="I2" sqref="I2"/>
    </sheetView>
  </sheetViews>
  <sheetFormatPr defaultRowHeight="15"/>
  <cols>
    <col min="1" max="1" width="9.42578125" customWidth="1"/>
    <col min="2" max="2" width="21.7109375" bestFit="1" customWidth="1"/>
    <col min="3" max="3" width="13.85546875" bestFit="1" customWidth="1"/>
    <col min="4" max="4" width="12" bestFit="1" customWidth="1"/>
    <col min="5" max="5" width="21.85546875" customWidth="1"/>
    <col min="13" max="14" width="9.42578125" customWidth="1"/>
  </cols>
  <sheetData>
    <row r="2" spans="1:22">
      <c r="A2" s="33" t="s">
        <v>164</v>
      </c>
      <c r="B2" s="33" t="s">
        <v>165</v>
      </c>
      <c r="C2" s="33"/>
      <c r="D2" s="33"/>
      <c r="E2" s="33"/>
      <c r="F2" s="33"/>
      <c r="G2" s="33"/>
      <c r="H2" s="31" t="s">
        <v>93</v>
      </c>
      <c r="I2" s="31" t="s">
        <v>158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65"/>
      <c r="B4" s="7" t="s">
        <v>513</v>
      </c>
      <c r="C4" s="7" t="s">
        <v>548</v>
      </c>
      <c r="D4" s="7" t="s">
        <v>549</v>
      </c>
      <c r="E4" s="7" t="s">
        <v>550</v>
      </c>
      <c r="F4" s="7"/>
      <c r="G4" s="65"/>
    </row>
    <row r="5" spans="1:22">
      <c r="A5" t="s">
        <v>19</v>
      </c>
      <c r="B5">
        <v>4.7496693653267616</v>
      </c>
      <c r="C5">
        <v>0.1260737521112027</v>
      </c>
      <c r="D5">
        <v>0.4284522630394732</v>
      </c>
      <c r="E5">
        <v>1.625449085860398</v>
      </c>
    </row>
    <row r="6" spans="1:22">
      <c r="A6" t="s">
        <v>20</v>
      </c>
      <c r="B6">
        <v>4.7407202934550492</v>
      </c>
      <c r="C6">
        <v>0.16329146984539056</v>
      </c>
      <c r="D6">
        <v>0.42063502340368136</v>
      </c>
      <c r="E6">
        <v>1.2583420124769256</v>
      </c>
    </row>
    <row r="7" spans="1:22">
      <c r="A7" t="s">
        <v>21</v>
      </c>
      <c r="B7">
        <v>4.8012205623776101</v>
      </c>
      <c r="C7">
        <v>0.19297263508773935</v>
      </c>
      <c r="D7">
        <v>0.44468277781934301</v>
      </c>
      <c r="E7">
        <v>1.2247440764824959</v>
      </c>
    </row>
    <row r="8" spans="1:22">
      <c r="A8" t="s">
        <v>22</v>
      </c>
      <c r="B8">
        <v>4.8057582573545048</v>
      </c>
      <c r="C8">
        <v>0.40426256578464037</v>
      </c>
      <c r="D8">
        <v>0.46626429179557538</v>
      </c>
      <c r="E8">
        <v>1.4671448534138261</v>
      </c>
    </row>
    <row r="9" spans="1:22">
      <c r="A9" t="s">
        <v>23</v>
      </c>
      <c r="B9">
        <v>5.1649787698972229</v>
      </c>
      <c r="C9">
        <v>0.67290704863100737</v>
      </c>
      <c r="D9">
        <v>0.40937604377190184</v>
      </c>
      <c r="E9">
        <v>0.68947619105170321</v>
      </c>
    </row>
    <row r="10" spans="1:22">
      <c r="A10" t="s">
        <v>24</v>
      </c>
      <c r="B10">
        <v>5.2622456273500031</v>
      </c>
      <c r="C10">
        <v>0.84147911272167542</v>
      </c>
      <c r="D10">
        <v>0.40210870781236008</v>
      </c>
      <c r="E10">
        <v>0.63688915188263284</v>
      </c>
    </row>
    <row r="11" spans="1:22">
      <c r="A11" t="s">
        <v>25</v>
      </c>
      <c r="B11">
        <v>5.4205955049221242</v>
      </c>
      <c r="C11">
        <v>0.97854312174029623</v>
      </c>
      <c r="D11">
        <v>0.40218362325509516</v>
      </c>
      <c r="E11">
        <v>0.41311676924075608</v>
      </c>
    </row>
    <row r="12" spans="1:22">
      <c r="A12" t="s">
        <v>26</v>
      </c>
      <c r="B12">
        <v>5.4241051577640951</v>
      </c>
      <c r="C12">
        <v>1.3689826735907678</v>
      </c>
      <c r="D12">
        <v>0.39390225100250209</v>
      </c>
      <c r="E12">
        <v>0.40245144305171793</v>
      </c>
    </row>
    <row r="13" spans="1:22">
      <c r="A13" t="s">
        <v>27</v>
      </c>
      <c r="B13">
        <v>5.5065562937077743</v>
      </c>
      <c r="C13">
        <v>1.28109490173192</v>
      </c>
      <c r="D13">
        <v>0.37364821928699959</v>
      </c>
      <c r="E13">
        <v>0.43807985170116037</v>
      </c>
    </row>
    <row r="14" spans="1:22">
      <c r="A14" t="s">
        <v>28</v>
      </c>
      <c r="B14">
        <v>5.4855702905853017</v>
      </c>
      <c r="C14">
        <v>1.3929607174338199</v>
      </c>
      <c r="D14">
        <v>0.35761525608968092</v>
      </c>
      <c r="E14">
        <v>0.4119541116133475</v>
      </c>
    </row>
    <row r="15" spans="1:22">
      <c r="A15" t="s">
        <v>29</v>
      </c>
      <c r="B15">
        <v>5.5007711063148408</v>
      </c>
      <c r="C15">
        <v>1.9826391192342994</v>
      </c>
      <c r="D15">
        <v>0.35142327427144099</v>
      </c>
      <c r="E15">
        <v>0.40319351300120659</v>
      </c>
    </row>
    <row r="16" spans="1:22">
      <c r="A16" t="s">
        <v>30</v>
      </c>
      <c r="B16">
        <v>5.6169693034349466</v>
      </c>
      <c r="C16">
        <v>1.5180452928877182</v>
      </c>
      <c r="D16">
        <v>0.35266241737360815</v>
      </c>
      <c r="E16">
        <v>0.39957933204291957</v>
      </c>
    </row>
    <row r="17" spans="1:5">
      <c r="A17" t="s">
        <v>31</v>
      </c>
      <c r="B17">
        <v>5.6074443767903386</v>
      </c>
      <c r="C17">
        <v>1.3698239748515266</v>
      </c>
      <c r="D17">
        <v>0.36183925738944184</v>
      </c>
      <c r="E17">
        <v>0.38779894838950979</v>
      </c>
    </row>
    <row r="18" spans="1:5">
      <c r="A18" t="s">
        <v>32</v>
      </c>
      <c r="B18">
        <v>5.6600121979954832</v>
      </c>
      <c r="C18">
        <v>1.2038559551481445</v>
      </c>
      <c r="D18">
        <v>0.36911855721553977</v>
      </c>
      <c r="E18">
        <v>0.38351816709698189</v>
      </c>
    </row>
    <row r="19" spans="1:5">
      <c r="A19" t="s">
        <v>33</v>
      </c>
      <c r="B19">
        <v>5.8336752151785642</v>
      </c>
      <c r="C19">
        <v>1.303399279008963</v>
      </c>
      <c r="D19">
        <v>0.37341716803507663</v>
      </c>
      <c r="E19">
        <v>0.3861112201914173</v>
      </c>
    </row>
    <row r="20" spans="1:5">
      <c r="A20" t="s">
        <v>34</v>
      </c>
      <c r="B20">
        <v>6.1734500339266747</v>
      </c>
      <c r="C20">
        <v>1.7414066211770145</v>
      </c>
      <c r="D20">
        <v>0.38019766124872834</v>
      </c>
      <c r="E20">
        <v>0.37085401681922908</v>
      </c>
    </row>
    <row r="21" spans="1:5">
      <c r="A21" t="s">
        <v>35</v>
      </c>
      <c r="B21">
        <v>6.4855514155178069</v>
      </c>
      <c r="C21">
        <v>2.2356992932796462</v>
      </c>
      <c r="D21">
        <v>0.37309531444608013</v>
      </c>
      <c r="E21">
        <v>0.35664485539590857</v>
      </c>
    </row>
    <row r="22" spans="1:5">
      <c r="A22" t="s">
        <v>36</v>
      </c>
      <c r="B22">
        <v>6.400641089539838</v>
      </c>
      <c r="C22">
        <v>2.8228513797972421</v>
      </c>
      <c r="D22">
        <v>0.3602329706622529</v>
      </c>
      <c r="E22">
        <v>0.38426854603628441</v>
      </c>
    </row>
    <row r="23" spans="1:5">
      <c r="A23" t="s">
        <v>37</v>
      </c>
      <c r="B23">
        <v>6.344901284354945</v>
      </c>
      <c r="C23">
        <v>1.5577589714322981</v>
      </c>
      <c r="D23">
        <v>0.34840022507885382</v>
      </c>
      <c r="E23">
        <v>0.39702175582625976</v>
      </c>
    </row>
    <row r="24" spans="1:5">
      <c r="A24" t="s">
        <v>38</v>
      </c>
      <c r="B24">
        <v>5.9053258948947782</v>
      </c>
      <c r="C24">
        <v>1.0363793537782944</v>
      </c>
      <c r="D24">
        <v>0.37257699442919212</v>
      </c>
      <c r="E24">
        <v>0.37447547034716749</v>
      </c>
    </row>
    <row r="25" spans="1:5">
      <c r="A25" t="s">
        <v>39</v>
      </c>
      <c r="B25">
        <v>6.2536283582278678</v>
      </c>
      <c r="C25">
        <v>1.6055933049052082</v>
      </c>
      <c r="D25">
        <v>0.38853910490418231</v>
      </c>
      <c r="E25">
        <v>0.41179547887221252</v>
      </c>
    </row>
    <row r="26" spans="1:5">
      <c r="A26" t="s">
        <v>40</v>
      </c>
      <c r="B26">
        <v>6.2091125476480089</v>
      </c>
      <c r="C26">
        <v>1.799969682437498</v>
      </c>
      <c r="D26">
        <v>0.43365450645059733</v>
      </c>
      <c r="E26">
        <v>0.38197988665172872</v>
      </c>
    </row>
    <row r="27" spans="1:5">
      <c r="A27" t="s">
        <v>41</v>
      </c>
      <c r="B27">
        <v>6.462098474610964</v>
      </c>
      <c r="C27">
        <v>1.7464773979278436</v>
      </c>
      <c r="D27">
        <v>0.43223622846333176</v>
      </c>
      <c r="E27">
        <v>0.28537985179440173</v>
      </c>
    </row>
    <row r="28" spans="1:5">
      <c r="A28" t="s">
        <v>42</v>
      </c>
      <c r="B28">
        <v>6.6775418567402518</v>
      </c>
      <c r="C28">
        <v>1.9039111854872799</v>
      </c>
      <c r="D28">
        <v>0.44236362054059897</v>
      </c>
      <c r="E28">
        <v>0.30242636185718585</v>
      </c>
    </row>
    <row r="29" spans="1:5">
      <c r="A29" t="s">
        <v>43</v>
      </c>
      <c r="B29">
        <v>6.5479193072663726</v>
      </c>
      <c r="C29">
        <v>2.0409958060554385</v>
      </c>
      <c r="D29">
        <v>0.44835620486204086</v>
      </c>
      <c r="E29">
        <v>0.30038906449402653</v>
      </c>
    </row>
    <row r="30" spans="1:5">
      <c r="A30" t="s">
        <v>44</v>
      </c>
      <c r="B30">
        <v>6.5755500334414281</v>
      </c>
      <c r="C30">
        <v>2.7281950633448417</v>
      </c>
      <c r="D30">
        <v>0.43959111803782391</v>
      </c>
      <c r="E30">
        <v>0.56809919702053391</v>
      </c>
    </row>
    <row r="31" spans="1:5">
      <c r="A31" t="s">
        <v>45</v>
      </c>
      <c r="B31">
        <v>6.9043056114362846</v>
      </c>
      <c r="C31">
        <v>2.4268826775027783</v>
      </c>
      <c r="D31">
        <v>0.44228268979497931</v>
      </c>
      <c r="E31">
        <v>0.34708535412039199</v>
      </c>
    </row>
    <row r="32" spans="1:5">
      <c r="A32" s="147">
        <v>2017</v>
      </c>
      <c r="B32">
        <v>6.8472278994609139</v>
      </c>
      <c r="C32">
        <v>2.4879472223430725</v>
      </c>
      <c r="D32">
        <v>0.44039307953366208</v>
      </c>
      <c r="E32">
        <v>0.32532361282165384</v>
      </c>
    </row>
  </sheetData>
  <mergeCells count="1">
    <mergeCell ref="U2:V2"/>
  </mergeCells>
  <hyperlinks>
    <hyperlink ref="U2:V2" location="Indhold!A1" display="Tilbage til oversigt" xr:uid="{0AD8063A-58C3-4E78-A2BE-E7C973D871DB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0DAA-FCA2-4476-9062-4AA8A15F50E9}">
  <dimension ref="A2:V53"/>
  <sheetViews>
    <sheetView workbookViewId="0">
      <selection activeCell="A3" sqref="A3"/>
    </sheetView>
  </sheetViews>
  <sheetFormatPr defaultColWidth="9.140625" defaultRowHeight="15"/>
  <cols>
    <col min="1" max="1" width="9.42578125" style="163" customWidth="1"/>
    <col min="2" max="2" width="21.7109375" style="163" bestFit="1" customWidth="1"/>
    <col min="3" max="3" width="13.85546875" style="163" bestFit="1" customWidth="1"/>
    <col min="4" max="4" width="12" style="163" bestFit="1" customWidth="1"/>
    <col min="5" max="5" width="21.85546875" style="163" customWidth="1"/>
    <col min="6" max="12" width="9.140625" style="163"/>
    <col min="13" max="14" width="9.42578125" style="163" customWidth="1"/>
    <col min="15" max="16384" width="9.140625" style="163"/>
  </cols>
  <sheetData>
    <row r="2" spans="1:22">
      <c r="A2" s="33" t="s">
        <v>557</v>
      </c>
      <c r="B2" s="33" t="s">
        <v>551</v>
      </c>
      <c r="C2" s="33"/>
      <c r="D2" s="33"/>
      <c r="E2" s="33"/>
      <c r="F2" s="33"/>
      <c r="G2" s="33"/>
      <c r="H2" s="31" t="s">
        <v>93</v>
      </c>
      <c r="I2" s="31" t="s">
        <v>552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160"/>
      <c r="B4" s="160" t="s">
        <v>554</v>
      </c>
      <c r="C4" s="157" t="s">
        <v>555</v>
      </c>
    </row>
    <row r="5" spans="1:22">
      <c r="A5" s="154">
        <v>1970</v>
      </c>
      <c r="B5" s="152">
        <v>58.991569273075953</v>
      </c>
      <c r="C5" s="152">
        <v>60.001564109202448</v>
      </c>
    </row>
    <row r="6" spans="1:22">
      <c r="A6" s="154">
        <v>1971</v>
      </c>
      <c r="B6" s="152">
        <v>59.986168741355463</v>
      </c>
      <c r="C6" s="152">
        <v>60.001564109202448</v>
      </c>
    </row>
    <row r="7" spans="1:22">
      <c r="A7" s="154">
        <v>1972</v>
      </c>
      <c r="B7" s="152">
        <v>58.44881282322352</v>
      </c>
      <c r="C7" s="152">
        <v>60.001564109202448</v>
      </c>
    </row>
    <row r="8" spans="1:22">
      <c r="A8" s="154">
        <v>1973</v>
      </c>
      <c r="B8" s="152">
        <v>57.676682625824341</v>
      </c>
      <c r="C8" s="152">
        <v>60.001564109202448</v>
      </c>
    </row>
    <row r="9" spans="1:22">
      <c r="A9" s="154">
        <v>1974</v>
      </c>
      <c r="B9" s="152">
        <v>59.603866196726273</v>
      </c>
      <c r="C9" s="152">
        <v>60.001564109202448</v>
      </c>
    </row>
    <row r="10" spans="1:22">
      <c r="A10" s="154">
        <v>1975</v>
      </c>
      <c r="B10" s="152">
        <v>60.377395261365464</v>
      </c>
      <c r="C10" s="152">
        <v>60.001564109202448</v>
      </c>
    </row>
    <row r="11" spans="1:22">
      <c r="A11" s="154">
        <v>1976</v>
      </c>
      <c r="B11" s="152">
        <v>59.867604468349192</v>
      </c>
      <c r="C11" s="152">
        <v>60.001564109202448</v>
      </c>
    </row>
    <row r="12" spans="1:22">
      <c r="A12" s="154">
        <v>1977</v>
      </c>
      <c r="B12" s="152">
        <v>60.187401236556667</v>
      </c>
      <c r="C12" s="152">
        <v>60.001564109202448</v>
      </c>
    </row>
    <row r="13" spans="1:22">
      <c r="A13" s="154">
        <v>1978</v>
      </c>
      <c r="B13" s="152">
        <v>60.531241953779023</v>
      </c>
      <c r="C13" s="152">
        <v>60.001564109202448</v>
      </c>
    </row>
    <row r="14" spans="1:22">
      <c r="A14" s="154">
        <v>1979</v>
      </c>
      <c r="B14" s="152">
        <v>61.417847732543073</v>
      </c>
      <c r="C14" s="152">
        <v>60.001564109202448</v>
      </c>
    </row>
    <row r="15" spans="1:22">
      <c r="A15" s="154">
        <v>1980</v>
      </c>
      <c r="B15" s="152">
        <v>62.316984800025608</v>
      </c>
      <c r="C15" s="152">
        <v>60.001564109202448</v>
      </c>
    </row>
    <row r="16" spans="1:22">
      <c r="A16" s="154">
        <v>1981</v>
      </c>
      <c r="B16" s="152">
        <v>61.426629179371432</v>
      </c>
      <c r="C16" s="152">
        <v>60.001564109202448</v>
      </c>
    </row>
    <row r="17" spans="1:3">
      <c r="A17" s="154">
        <v>1982</v>
      </c>
      <c r="B17" s="152">
        <v>60.391091748220383</v>
      </c>
      <c r="C17" s="152">
        <v>60.001564109202448</v>
      </c>
    </row>
    <row r="18" spans="1:3">
      <c r="A18" s="154">
        <v>1983</v>
      </c>
      <c r="B18" s="152">
        <v>59.983283919712918</v>
      </c>
      <c r="C18" s="152">
        <v>60.001564109202448</v>
      </c>
    </row>
    <row r="19" spans="1:3">
      <c r="A19" s="154">
        <v>1984</v>
      </c>
      <c r="B19" s="152">
        <v>58.750818428654718</v>
      </c>
      <c r="C19" s="152">
        <v>60.001564109202448</v>
      </c>
    </row>
    <row r="20" spans="1:3">
      <c r="A20" s="154">
        <v>1985</v>
      </c>
      <c r="B20" s="152">
        <v>58.892881635852149</v>
      </c>
      <c r="C20" s="152">
        <v>60.001564109202448</v>
      </c>
    </row>
    <row r="21" spans="1:3">
      <c r="A21" s="154">
        <v>1986</v>
      </c>
      <c r="B21" s="152">
        <v>60.100376827197813</v>
      </c>
      <c r="C21" s="152">
        <v>60.001564109202448</v>
      </c>
    </row>
    <row r="22" spans="1:3">
      <c r="A22" s="154">
        <v>1987</v>
      </c>
      <c r="B22" s="152">
        <v>61.904402159371706</v>
      </c>
      <c r="C22" s="152">
        <v>60.001564109202448</v>
      </c>
    </row>
    <row r="23" spans="1:3">
      <c r="A23" s="154">
        <v>1988</v>
      </c>
      <c r="B23" s="152">
        <v>62.281989520771383</v>
      </c>
      <c r="C23" s="152">
        <v>60.001564109202448</v>
      </c>
    </row>
    <row r="24" spans="1:3">
      <c r="A24" s="154">
        <v>1989</v>
      </c>
      <c r="B24" s="152">
        <v>60.830712662835836</v>
      </c>
      <c r="C24" s="152">
        <v>60.001564109202448</v>
      </c>
    </row>
    <row r="25" spans="1:3">
      <c r="A25" s="154">
        <v>1990</v>
      </c>
      <c r="B25" s="152">
        <v>60.439141529049031</v>
      </c>
      <c r="C25" s="152">
        <v>60.001564109202448</v>
      </c>
    </row>
    <row r="26" spans="1:3">
      <c r="A26" s="154">
        <v>1991</v>
      </c>
      <c r="B26" s="152">
        <v>59.926036971202365</v>
      </c>
      <c r="C26" s="152">
        <v>60.001564109202448</v>
      </c>
    </row>
    <row r="27" spans="1:3">
      <c r="A27" s="154">
        <v>1992</v>
      </c>
      <c r="B27" s="152">
        <v>58.999184332269216</v>
      </c>
      <c r="C27" s="152">
        <v>60.001564109202448</v>
      </c>
    </row>
    <row r="28" spans="1:3">
      <c r="A28" s="154">
        <v>1993</v>
      </c>
      <c r="B28" s="152">
        <v>59.256146301004534</v>
      </c>
      <c r="C28" s="152">
        <v>60.001564109202448</v>
      </c>
    </row>
    <row r="29" spans="1:3">
      <c r="A29" s="154">
        <v>1994</v>
      </c>
      <c r="B29" s="152">
        <v>57.576158233764552</v>
      </c>
      <c r="C29" s="152">
        <v>60.001564109202448</v>
      </c>
    </row>
    <row r="30" spans="1:3">
      <c r="A30" s="154">
        <v>1995</v>
      </c>
      <c r="B30" s="152">
        <v>57.72826425677782</v>
      </c>
      <c r="C30" s="152">
        <v>60.001564109202448</v>
      </c>
    </row>
    <row r="31" spans="1:3">
      <c r="A31" s="154">
        <v>1996</v>
      </c>
      <c r="B31" s="152">
        <v>58.155347146275417</v>
      </c>
      <c r="C31" s="152">
        <v>60.001564109202448</v>
      </c>
    </row>
    <row r="32" spans="1:3">
      <c r="A32" s="154">
        <v>1997</v>
      </c>
      <c r="B32" s="152">
        <v>58.214489359690923</v>
      </c>
      <c r="C32" s="152">
        <v>60.001564109202448</v>
      </c>
    </row>
    <row r="33" spans="1:3">
      <c r="A33" s="154">
        <v>1998</v>
      </c>
      <c r="B33" s="152">
        <v>60.102674641665899</v>
      </c>
      <c r="C33" s="152">
        <v>60.001564109202448</v>
      </c>
    </row>
    <row r="34" spans="1:3">
      <c r="A34" s="154">
        <v>1999</v>
      </c>
      <c r="B34" s="152">
        <v>60.222581088184732</v>
      </c>
      <c r="C34" s="152">
        <v>60.001564109202448</v>
      </c>
    </row>
    <row r="35" spans="1:3">
      <c r="A35" s="154">
        <v>2000</v>
      </c>
      <c r="B35" s="152">
        <v>58.168817515017004</v>
      </c>
      <c r="C35" s="152">
        <v>60.001564109202448</v>
      </c>
    </row>
    <row r="36" spans="1:3">
      <c r="A36" s="154">
        <v>2001</v>
      </c>
      <c r="B36" s="152">
        <v>59.334595677945465</v>
      </c>
      <c r="C36" s="152">
        <v>60.001564109202448</v>
      </c>
    </row>
    <row r="37" spans="1:3">
      <c r="A37" s="154">
        <v>2002</v>
      </c>
      <c r="B37" s="152">
        <v>59.866580339874446</v>
      </c>
      <c r="C37" s="152">
        <v>60.001564109202448</v>
      </c>
    </row>
    <row r="38" spans="1:3">
      <c r="A38" s="154">
        <v>2003</v>
      </c>
      <c r="B38" s="152">
        <v>60.263525309667443</v>
      </c>
      <c r="C38" s="152">
        <v>60.001564109202448</v>
      </c>
    </row>
    <row r="39" spans="1:3">
      <c r="A39" s="154">
        <v>2004</v>
      </c>
      <c r="B39" s="152">
        <v>59.380844276373999</v>
      </c>
      <c r="C39" s="152">
        <v>60.001564109202448</v>
      </c>
    </row>
    <row r="40" spans="1:3">
      <c r="A40" s="154">
        <v>2005</v>
      </c>
      <c r="B40" s="152">
        <v>59.546191247974065</v>
      </c>
      <c r="C40" s="152">
        <v>60.001564109202448</v>
      </c>
    </row>
    <row r="41" spans="1:3">
      <c r="A41" s="154">
        <v>2006</v>
      </c>
      <c r="B41" s="152">
        <v>59.51127358374837</v>
      </c>
      <c r="C41" s="152">
        <v>60.001564109202448</v>
      </c>
    </row>
    <row r="42" spans="1:3">
      <c r="A42" s="154">
        <v>2007</v>
      </c>
      <c r="B42" s="152">
        <v>61.283281372208222</v>
      </c>
      <c r="C42" s="152">
        <v>60.001564109202448</v>
      </c>
    </row>
    <row r="43" spans="1:3">
      <c r="A43" s="154">
        <v>2008</v>
      </c>
      <c r="B43" s="152">
        <v>61.642254926965968</v>
      </c>
      <c r="C43" s="152">
        <v>60.001564109202448</v>
      </c>
    </row>
    <row r="44" spans="1:3">
      <c r="A44" s="154">
        <v>2009</v>
      </c>
      <c r="B44" s="152">
        <v>63.749651987329301</v>
      </c>
      <c r="C44" s="152">
        <v>60.001564109202448</v>
      </c>
    </row>
    <row r="45" spans="1:3">
      <c r="A45" s="154">
        <v>2010</v>
      </c>
      <c r="B45" s="152">
        <v>61.193482999421853</v>
      </c>
      <c r="C45" s="152">
        <v>60.001564109202448</v>
      </c>
    </row>
    <row r="46" spans="1:3">
      <c r="A46" s="154">
        <v>2011</v>
      </c>
      <c r="B46" s="152">
        <v>60.825231475654149</v>
      </c>
      <c r="C46" s="152">
        <v>60.001564109202448</v>
      </c>
    </row>
    <row r="47" spans="1:3">
      <c r="A47" s="154">
        <v>2012</v>
      </c>
      <c r="B47" s="152">
        <v>59.939013435316902</v>
      </c>
      <c r="C47" s="152">
        <v>60.001564109202448</v>
      </c>
    </row>
    <row r="48" spans="1:3">
      <c r="A48" s="154">
        <v>2013</v>
      </c>
      <c r="B48" s="152">
        <v>59.923844324050549</v>
      </c>
      <c r="C48" s="152">
        <v>60.001564109202448</v>
      </c>
    </row>
    <row r="49" spans="1:3">
      <c r="A49" s="154">
        <v>2014</v>
      </c>
      <c r="B49" s="152">
        <v>59.696153142288686</v>
      </c>
      <c r="C49" s="152">
        <v>60.001564109202448</v>
      </c>
    </row>
    <row r="50" spans="1:3">
      <c r="A50" s="154">
        <v>2015</v>
      </c>
      <c r="B50" s="152">
        <v>59.9596710354473</v>
      </c>
      <c r="C50" s="152">
        <v>60.001564109202448</v>
      </c>
    </row>
    <row r="51" spans="1:3">
      <c r="A51" s="154">
        <v>2016</v>
      </c>
      <c r="B51" s="152">
        <v>60.107921414032447</v>
      </c>
      <c r="C51" s="152">
        <v>60.001564109202448</v>
      </c>
    </row>
    <row r="52" spans="1:3">
      <c r="A52" s="154">
        <v>2017</v>
      </c>
      <c r="B52" s="152">
        <v>59.865957943463457</v>
      </c>
      <c r="C52" s="152">
        <v>60.001564109202448</v>
      </c>
    </row>
    <row r="53" spans="1:3">
      <c r="A53" s="154">
        <v>2018</v>
      </c>
      <c r="B53" s="152">
        <v>61.230564289442988</v>
      </c>
      <c r="C53" s="152">
        <v>60.001564109202448</v>
      </c>
    </row>
  </sheetData>
  <mergeCells count="1">
    <mergeCell ref="U2:V2"/>
  </mergeCells>
  <hyperlinks>
    <hyperlink ref="U2:V2" location="Indhold!A1" display="Tilbage til oversigt" xr:uid="{91B68465-83E7-4F98-9D34-514FAA8F43C5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0087-F8E4-4A81-9F2C-5E3BED08DC74}">
  <dimension ref="A2:V53"/>
  <sheetViews>
    <sheetView topLeftCell="D1" workbookViewId="0">
      <selection activeCell="T16" sqref="T16"/>
    </sheetView>
  </sheetViews>
  <sheetFormatPr defaultColWidth="9.140625" defaultRowHeight="15"/>
  <cols>
    <col min="1" max="1" width="9.42578125" style="154" customWidth="1"/>
    <col min="2" max="2" width="21.7109375" style="154" bestFit="1" customWidth="1"/>
    <col min="3" max="3" width="13.85546875" style="154" bestFit="1" customWidth="1"/>
    <col min="4" max="4" width="12" style="154" bestFit="1" customWidth="1"/>
    <col min="5" max="5" width="21.85546875" style="154" customWidth="1"/>
    <col min="6" max="12" width="9.140625" style="154"/>
    <col min="13" max="14" width="9.42578125" style="154" customWidth="1"/>
    <col min="15" max="16384" width="9.140625" style="154"/>
  </cols>
  <sheetData>
    <row r="2" spans="1:22">
      <c r="A2" s="33" t="s">
        <v>558</v>
      </c>
      <c r="B2" s="33" t="s">
        <v>556</v>
      </c>
      <c r="C2" s="33"/>
      <c r="D2" s="33"/>
      <c r="E2" s="33"/>
      <c r="F2" s="33"/>
      <c r="G2" s="33"/>
      <c r="H2" s="31" t="s">
        <v>93</v>
      </c>
      <c r="I2" s="31" t="s">
        <v>158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155"/>
      <c r="B4" s="155" t="s">
        <v>559</v>
      </c>
      <c r="C4" s="155" t="s">
        <v>560</v>
      </c>
      <c r="D4" s="155" t="s">
        <v>561</v>
      </c>
      <c r="E4" s="155" t="s">
        <v>562</v>
      </c>
      <c r="F4" s="155" t="s">
        <v>563</v>
      </c>
      <c r="G4" s="155" t="s">
        <v>564</v>
      </c>
      <c r="H4" s="155" t="s">
        <v>565</v>
      </c>
      <c r="I4" s="155" t="s">
        <v>566</v>
      </c>
    </row>
    <row r="5" spans="1:22">
      <c r="A5" s="156">
        <v>1997</v>
      </c>
      <c r="B5" s="156">
        <v>100</v>
      </c>
      <c r="C5" s="156">
        <v>100</v>
      </c>
      <c r="D5" s="156">
        <v>100</v>
      </c>
      <c r="E5" s="156">
        <v>100</v>
      </c>
      <c r="F5" s="156">
        <v>100</v>
      </c>
      <c r="G5" s="156">
        <v>100</v>
      </c>
      <c r="H5" s="156">
        <v>100</v>
      </c>
      <c r="I5" s="156">
        <v>0</v>
      </c>
    </row>
    <row r="6" spans="1:22">
      <c r="A6" s="156">
        <v>1998</v>
      </c>
      <c r="B6" s="156">
        <v>98.353623204831592</v>
      </c>
      <c r="C6" s="156">
        <v>99.708810732171912</v>
      </c>
      <c r="D6" s="156">
        <v>100.0556512579229</v>
      </c>
      <c r="E6" s="156">
        <v>100.44053018940895</v>
      </c>
      <c r="F6" s="156">
        <v>100.35428584931239</v>
      </c>
      <c r="G6" s="156">
        <v>100.46736143757752</v>
      </c>
      <c r="H6" s="156">
        <v>98.353623204831592</v>
      </c>
      <c r="I6" s="156">
        <v>2.1137382327459306</v>
      </c>
    </row>
    <row r="7" spans="1:22">
      <c r="A7" s="156">
        <v>1999</v>
      </c>
      <c r="B7" s="156">
        <v>104.19370335641854</v>
      </c>
      <c r="C7" s="156">
        <v>102.82909461197187</v>
      </c>
      <c r="D7" s="156">
        <v>102.26910218305525</v>
      </c>
      <c r="E7" s="156">
        <v>102.29690944399886</v>
      </c>
      <c r="F7" s="156">
        <v>103.09539462065109</v>
      </c>
      <c r="G7" s="156">
        <v>103.22405537841104</v>
      </c>
      <c r="H7" s="156">
        <v>104.19370335641854</v>
      </c>
      <c r="I7" s="156">
        <v>-0.96964797800750091</v>
      </c>
    </row>
    <row r="8" spans="1:22">
      <c r="A8" s="156">
        <v>2000</v>
      </c>
      <c r="B8" s="156">
        <v>102.1594338440764</v>
      </c>
      <c r="C8" s="156">
        <v>102.45986506782386</v>
      </c>
      <c r="D8" s="156">
        <v>102.50124905315239</v>
      </c>
      <c r="E8" s="156">
        <v>102.30164475394814</v>
      </c>
      <c r="F8" s="156">
        <v>102.87407156373365</v>
      </c>
      <c r="G8" s="156">
        <v>102.91577379100755</v>
      </c>
      <c r="H8" s="156">
        <v>102.1594338440764</v>
      </c>
      <c r="I8" s="156">
        <v>0.75633994693114914</v>
      </c>
    </row>
    <row r="9" spans="1:22">
      <c r="A9" s="156">
        <v>2001</v>
      </c>
      <c r="B9" s="156">
        <v>102.49780188280131</v>
      </c>
      <c r="C9" s="156">
        <v>102.17544313023016</v>
      </c>
      <c r="D9" s="156">
        <v>103.39709326067906</v>
      </c>
      <c r="E9" s="156">
        <v>103.51923930603431</v>
      </c>
      <c r="F9" s="156">
        <v>104.95748588173277</v>
      </c>
      <c r="G9" s="156">
        <v>105.81490208616682</v>
      </c>
      <c r="H9" s="156">
        <v>102.49780188280131</v>
      </c>
      <c r="I9" s="156">
        <v>3.3171002033655128</v>
      </c>
    </row>
    <row r="10" spans="1:22">
      <c r="A10" s="156">
        <v>2002</v>
      </c>
      <c r="B10" s="156">
        <v>102.15668809497835</v>
      </c>
      <c r="C10" s="156">
        <v>101.86069028145646</v>
      </c>
      <c r="D10" s="156">
        <v>104.00233737176498</v>
      </c>
      <c r="E10" s="156">
        <v>103.98601172221673</v>
      </c>
      <c r="F10" s="156">
        <v>105.66060928914062</v>
      </c>
      <c r="G10" s="156">
        <v>106.48661376640189</v>
      </c>
      <c r="H10" s="156">
        <v>102.15668809497835</v>
      </c>
      <c r="I10" s="156">
        <v>4.3299256714235383</v>
      </c>
    </row>
    <row r="11" spans="1:22">
      <c r="A11" s="156">
        <v>2003</v>
      </c>
      <c r="B11" s="156">
        <v>101.72629361043946</v>
      </c>
      <c r="C11" s="156">
        <v>102.54563675287594</v>
      </c>
      <c r="D11" s="156">
        <v>104.97691121224702</v>
      </c>
      <c r="E11" s="156">
        <v>104.96233792755973</v>
      </c>
      <c r="F11" s="156">
        <v>106.95516001233396</v>
      </c>
      <c r="G11" s="156">
        <v>107.78507574730654</v>
      </c>
      <c r="H11" s="156">
        <v>101.72629361043946</v>
      </c>
      <c r="I11" s="156">
        <v>6.0587821368670802</v>
      </c>
    </row>
    <row r="12" spans="1:22">
      <c r="A12" s="156">
        <v>2004</v>
      </c>
      <c r="B12" s="156">
        <v>103.1556887637403</v>
      </c>
      <c r="C12" s="156">
        <v>104.53010469704678</v>
      </c>
      <c r="D12" s="156">
        <v>106.44696015771295</v>
      </c>
      <c r="E12" s="156">
        <v>106.12775797365927</v>
      </c>
      <c r="F12" s="156">
        <v>107.41570590540286</v>
      </c>
      <c r="G12" s="156">
        <v>107.91361482075396</v>
      </c>
      <c r="H12" s="156">
        <v>103.1556887637403</v>
      </c>
      <c r="I12" s="156">
        <v>4.7579260570136626</v>
      </c>
    </row>
    <row r="13" spans="1:22">
      <c r="A13" s="156">
        <v>2005</v>
      </c>
      <c r="B13" s="156">
        <v>102.86678468665369</v>
      </c>
      <c r="C13" s="156">
        <v>104.71374287012303</v>
      </c>
      <c r="D13" s="156">
        <v>107.75139005085383</v>
      </c>
      <c r="E13" s="156">
        <v>107.97936747968208</v>
      </c>
      <c r="F13" s="156">
        <v>109.43742597746477</v>
      </c>
      <c r="G13" s="156">
        <v>110.95734056066479</v>
      </c>
      <c r="H13" s="156">
        <v>102.86678468665369</v>
      </c>
      <c r="I13" s="156">
        <v>8.0905558740111019</v>
      </c>
    </row>
    <row r="14" spans="1:22">
      <c r="A14" s="156">
        <v>2006</v>
      </c>
      <c r="B14" s="156">
        <v>100.06646466858437</v>
      </c>
      <c r="C14" s="156">
        <v>103.55946545728654</v>
      </c>
      <c r="D14" s="156">
        <v>108.09467851293478</v>
      </c>
      <c r="E14" s="156">
        <v>107.67781433245733</v>
      </c>
      <c r="F14" s="156">
        <v>109.40562999478985</v>
      </c>
      <c r="G14" s="156">
        <v>110.73711735445389</v>
      </c>
      <c r="H14" s="156">
        <v>100.06646466858437</v>
      </c>
      <c r="I14" s="156">
        <v>10.670652685869513</v>
      </c>
    </row>
    <row r="15" spans="1:22">
      <c r="A15" s="156">
        <v>2007</v>
      </c>
      <c r="B15" s="156">
        <v>101.41154441100748</v>
      </c>
      <c r="C15" s="156">
        <v>105.29527627203115</v>
      </c>
      <c r="D15" s="156">
        <v>110.39199916849694</v>
      </c>
      <c r="E15" s="156">
        <v>110.0374537188025</v>
      </c>
      <c r="F15" s="156">
        <v>111.73891886435328</v>
      </c>
      <c r="G15" s="156">
        <v>113.2990404530871</v>
      </c>
      <c r="H15" s="156">
        <v>101.41154441100748</v>
      </c>
      <c r="I15" s="156">
        <v>11.887496042079619</v>
      </c>
    </row>
    <row r="16" spans="1:22">
      <c r="A16" s="156">
        <v>2008</v>
      </c>
      <c r="B16" s="156">
        <v>102.42412540638941</v>
      </c>
      <c r="C16" s="156">
        <v>105.64357154022746</v>
      </c>
      <c r="D16" s="156">
        <v>111.32959838515744</v>
      </c>
      <c r="E16" s="156">
        <v>111.0653345350115</v>
      </c>
      <c r="F16" s="156">
        <v>113.22026639450513</v>
      </c>
      <c r="G16" s="156">
        <v>114.60402260656105</v>
      </c>
      <c r="H16" s="156">
        <v>102.42412540638941</v>
      </c>
      <c r="I16" s="156">
        <v>12.179897200171638</v>
      </c>
    </row>
    <row r="17" spans="1:9">
      <c r="A17" s="156">
        <v>2009</v>
      </c>
      <c r="B17" s="156">
        <v>105.80062771737242</v>
      </c>
      <c r="C17" s="156">
        <v>109.03806688989465</v>
      </c>
      <c r="D17" s="156">
        <v>115.94297312704029</v>
      </c>
      <c r="E17" s="156">
        <v>114.21196521561848</v>
      </c>
      <c r="F17" s="156">
        <v>114.78859069051093</v>
      </c>
      <c r="G17" s="156">
        <v>115.44258066164197</v>
      </c>
      <c r="H17" s="156">
        <v>105.80062771737242</v>
      </c>
      <c r="I17" s="156">
        <v>9.6419529442695477</v>
      </c>
    </row>
    <row r="18" spans="1:9">
      <c r="A18" s="156">
        <v>2010</v>
      </c>
      <c r="B18" s="156">
        <v>103.71822326691115</v>
      </c>
      <c r="C18" s="156">
        <v>107.03761652751069</v>
      </c>
      <c r="D18" s="156">
        <v>115.20827050203133</v>
      </c>
      <c r="E18" s="156">
        <v>115.21052154875974</v>
      </c>
      <c r="F18" s="156">
        <v>118.08179501238936</v>
      </c>
      <c r="G18" s="156">
        <v>120.49150152672982</v>
      </c>
      <c r="H18" s="156">
        <v>103.71822326691115</v>
      </c>
      <c r="I18" s="156">
        <v>16.773278259818667</v>
      </c>
    </row>
    <row r="19" spans="1:9">
      <c r="A19" s="156">
        <v>2011</v>
      </c>
      <c r="B19" s="156">
        <v>102.40474325120846</v>
      </c>
      <c r="C19" s="156">
        <v>105.01546813867681</v>
      </c>
      <c r="D19" s="156">
        <v>113.90655738232537</v>
      </c>
      <c r="E19" s="156">
        <v>114.0391952797053</v>
      </c>
      <c r="F19" s="156">
        <v>117.26174760246109</v>
      </c>
      <c r="G19" s="156">
        <v>119.81327997435605</v>
      </c>
      <c r="H19" s="156">
        <v>102.40474325120846</v>
      </c>
      <c r="I19" s="156">
        <v>17.408536723147591</v>
      </c>
    </row>
    <row r="20" spans="1:9">
      <c r="A20" s="156">
        <v>2012</v>
      </c>
      <c r="B20" s="156">
        <v>101.44657126436618</v>
      </c>
      <c r="C20" s="156">
        <v>104.05164005090084</v>
      </c>
      <c r="D20" s="156">
        <v>113.38927236098593</v>
      </c>
      <c r="E20" s="156">
        <v>113.58359819500316</v>
      </c>
      <c r="F20" s="156">
        <v>117.0722572582717</v>
      </c>
      <c r="G20" s="156">
        <v>119.77571430396077</v>
      </c>
      <c r="H20" s="156">
        <v>101.44657126436618</v>
      </c>
      <c r="I20" s="156">
        <v>18.329143039594584</v>
      </c>
    </row>
    <row r="21" spans="1:9">
      <c r="A21" s="156">
        <v>2013</v>
      </c>
      <c r="B21" s="156">
        <v>100.3467469585769</v>
      </c>
      <c r="C21" s="156">
        <v>103.04317638072786</v>
      </c>
      <c r="D21" s="156">
        <v>112.88762535258891</v>
      </c>
      <c r="E21" s="156">
        <v>113.50681729658916</v>
      </c>
      <c r="F21" s="156">
        <v>118.36909748811124</v>
      </c>
      <c r="G21" s="156">
        <v>120.76597710090672</v>
      </c>
      <c r="H21" s="156">
        <v>100.3467469585769</v>
      </c>
      <c r="I21" s="156">
        <v>20.419230142329823</v>
      </c>
    </row>
    <row r="22" spans="1:9">
      <c r="A22" s="156">
        <v>2014</v>
      </c>
      <c r="B22" s="156">
        <v>100.17288099849199</v>
      </c>
      <c r="C22" s="156">
        <v>103.06046719118798</v>
      </c>
      <c r="D22" s="156">
        <v>113.52673920357077</v>
      </c>
      <c r="E22" s="156">
        <v>113.94511758549473</v>
      </c>
      <c r="F22" s="156">
        <v>118.47993654516019</v>
      </c>
      <c r="G22" s="156">
        <v>120.67039940537674</v>
      </c>
      <c r="H22" s="156">
        <v>100.17288099849199</v>
      </c>
      <c r="I22" s="156">
        <v>20.497518406884751</v>
      </c>
    </row>
    <row r="23" spans="1:9">
      <c r="A23" s="156">
        <v>2015</v>
      </c>
      <c r="B23" s="156">
        <v>95.609540445929895</v>
      </c>
      <c r="C23" s="156">
        <v>98.272346290986562</v>
      </c>
      <c r="D23" s="156">
        <v>111.21029700675938</v>
      </c>
      <c r="E23" s="156">
        <v>111.59545678866087</v>
      </c>
      <c r="F23" s="156">
        <v>117.13850603079925</v>
      </c>
      <c r="G23" s="156">
        <v>119.53920611697251</v>
      </c>
      <c r="H23" s="156">
        <v>95.609540445929895</v>
      </c>
      <c r="I23" s="156">
        <v>23.929665671042613</v>
      </c>
    </row>
    <row r="24" spans="1:9">
      <c r="A24" s="156">
        <v>2016</v>
      </c>
      <c r="B24" s="156">
        <v>96.597436684678655</v>
      </c>
      <c r="C24" s="156">
        <v>98.796942719276061</v>
      </c>
      <c r="D24" s="156">
        <v>112.1080060378633</v>
      </c>
      <c r="E24" s="156">
        <v>112.86652590455613</v>
      </c>
      <c r="F24" s="156">
        <v>119.08159930242283</v>
      </c>
      <c r="G24" s="156">
        <v>121.56246819742051</v>
      </c>
      <c r="H24" s="156">
        <v>96.597436684678655</v>
      </c>
      <c r="I24" s="156">
        <v>24.965031512741859</v>
      </c>
    </row>
    <row r="25" spans="1:9">
      <c r="A25" s="156">
        <v>2017</v>
      </c>
      <c r="B25" s="156">
        <v>97.007558500815591</v>
      </c>
      <c r="C25" s="156">
        <v>98.908487853518665</v>
      </c>
      <c r="D25" s="156">
        <v>112.9197722605505</v>
      </c>
      <c r="E25" s="156">
        <v>113.7124588932048</v>
      </c>
      <c r="F25" s="156">
        <v>120.34488050703635</v>
      </c>
      <c r="G25" s="156">
        <v>122.89947438962739</v>
      </c>
      <c r="H25" s="156">
        <v>97.007558500815591</v>
      </c>
      <c r="I25" s="156">
        <v>25.891915888811795</v>
      </c>
    </row>
    <row r="26" spans="1:9">
      <c r="B26" s="152"/>
      <c r="C26" s="152"/>
    </row>
    <row r="27" spans="1:9">
      <c r="B27" s="152"/>
      <c r="C27" s="152"/>
    </row>
    <row r="28" spans="1:9">
      <c r="B28" s="152"/>
      <c r="C28" s="152"/>
    </row>
    <row r="29" spans="1:9">
      <c r="B29" s="152"/>
      <c r="C29" s="152"/>
    </row>
    <row r="30" spans="1:9">
      <c r="B30" s="152"/>
      <c r="C30" s="152"/>
    </row>
    <row r="31" spans="1:9">
      <c r="B31" s="152"/>
      <c r="C31" s="152"/>
    </row>
    <row r="32" spans="1:9">
      <c r="B32" s="152"/>
      <c r="C32" s="152"/>
    </row>
    <row r="33" spans="2:3">
      <c r="B33" s="152"/>
      <c r="C33" s="152"/>
    </row>
    <row r="34" spans="2:3">
      <c r="B34" s="152"/>
      <c r="C34" s="152"/>
    </row>
    <row r="35" spans="2:3">
      <c r="B35" s="152"/>
      <c r="C35" s="152"/>
    </row>
    <row r="36" spans="2:3">
      <c r="B36" s="152"/>
      <c r="C36" s="152"/>
    </row>
    <row r="37" spans="2:3">
      <c r="B37" s="152"/>
      <c r="C37" s="152"/>
    </row>
    <row r="38" spans="2:3">
      <c r="B38" s="152"/>
      <c r="C38" s="152"/>
    </row>
    <row r="39" spans="2:3">
      <c r="B39" s="152"/>
      <c r="C39" s="152"/>
    </row>
    <row r="40" spans="2:3">
      <c r="B40" s="152"/>
      <c r="C40" s="152"/>
    </row>
    <row r="41" spans="2:3">
      <c r="B41" s="152"/>
      <c r="C41" s="152"/>
    </row>
    <row r="42" spans="2:3">
      <c r="B42" s="152"/>
      <c r="C42" s="152"/>
    </row>
    <row r="43" spans="2:3">
      <c r="B43" s="152"/>
      <c r="C43" s="152"/>
    </row>
    <row r="44" spans="2:3">
      <c r="B44" s="152"/>
      <c r="C44" s="152"/>
    </row>
    <row r="45" spans="2:3">
      <c r="B45" s="152"/>
      <c r="C45" s="152"/>
    </row>
    <row r="46" spans="2:3">
      <c r="B46" s="152"/>
      <c r="C46" s="152"/>
    </row>
    <row r="47" spans="2:3">
      <c r="B47" s="152"/>
      <c r="C47" s="152"/>
    </row>
    <row r="48" spans="2:3">
      <c r="B48" s="152"/>
      <c r="C48" s="152"/>
    </row>
    <row r="49" spans="2:3">
      <c r="B49" s="152"/>
      <c r="C49" s="152"/>
    </row>
    <row r="50" spans="2:3">
      <c r="B50" s="152"/>
      <c r="C50" s="152"/>
    </row>
    <row r="51" spans="2:3">
      <c r="B51" s="152"/>
      <c r="C51" s="152"/>
    </row>
    <row r="52" spans="2:3">
      <c r="B52" s="152"/>
      <c r="C52" s="152"/>
    </row>
    <row r="53" spans="2:3">
      <c r="B53" s="152"/>
      <c r="C53" s="152"/>
    </row>
  </sheetData>
  <mergeCells count="1">
    <mergeCell ref="U2:V2"/>
  </mergeCells>
  <hyperlinks>
    <hyperlink ref="U2:V2" location="Indhold!A1" display="Tilbage til oversigt" xr:uid="{8FF44EC9-8290-4C5A-ACF1-09D78FCAAA0A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4E46-2722-4551-868E-8563BE7E2659}">
  <dimension ref="A2:V53"/>
  <sheetViews>
    <sheetView workbookViewId="0">
      <selection activeCell="G29" sqref="G29"/>
    </sheetView>
  </sheetViews>
  <sheetFormatPr defaultColWidth="9.140625" defaultRowHeight="15"/>
  <cols>
    <col min="1" max="1" width="9.42578125" style="162" customWidth="1"/>
    <col min="2" max="2" width="21.7109375" style="162" bestFit="1" customWidth="1"/>
    <col min="3" max="3" width="13.85546875" style="162" bestFit="1" customWidth="1"/>
    <col min="4" max="4" width="12" style="162" bestFit="1" customWidth="1"/>
    <col min="5" max="5" width="21.85546875" style="162" customWidth="1"/>
    <col min="6" max="12" width="9.140625" style="162"/>
    <col min="13" max="14" width="9.42578125" style="162" customWidth="1"/>
    <col min="15" max="16384" width="9.140625" style="162"/>
  </cols>
  <sheetData>
    <row r="2" spans="1:22">
      <c r="A2" s="33" t="s">
        <v>569</v>
      </c>
      <c r="B2" s="33" t="s">
        <v>567</v>
      </c>
      <c r="C2" s="33"/>
      <c r="D2" s="33"/>
      <c r="E2" s="33"/>
      <c r="F2" s="33"/>
      <c r="G2" s="33"/>
      <c r="H2" s="31" t="s">
        <v>93</v>
      </c>
      <c r="I2" s="150" t="s">
        <v>572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155"/>
      <c r="B4" s="44" t="s">
        <v>51</v>
      </c>
      <c r="C4" s="44" t="s">
        <v>50</v>
      </c>
      <c r="D4" s="44" t="s">
        <v>261</v>
      </c>
      <c r="E4" s="44" t="s">
        <v>52</v>
      </c>
      <c r="F4" s="44" t="s">
        <v>53</v>
      </c>
      <c r="G4" s="10" t="s">
        <v>257</v>
      </c>
    </row>
    <row r="5" spans="1:22">
      <c r="A5" s="156" t="s">
        <v>31</v>
      </c>
      <c r="B5" s="158">
        <v>100</v>
      </c>
      <c r="C5" s="158">
        <v>100</v>
      </c>
      <c r="D5" s="158">
        <v>100</v>
      </c>
      <c r="E5" s="158">
        <v>100</v>
      </c>
      <c r="F5" s="158">
        <v>100</v>
      </c>
      <c r="G5" s="159">
        <v>100</v>
      </c>
    </row>
    <row r="6" spans="1:22">
      <c r="A6" s="156" t="s">
        <v>32</v>
      </c>
      <c r="B6" s="158">
        <v>100.78051551458485</v>
      </c>
      <c r="C6" s="158">
        <v>98.55958097038426</v>
      </c>
      <c r="D6" s="158">
        <v>99.910577391021846</v>
      </c>
      <c r="E6" s="158">
        <v>101.26698355501429</v>
      </c>
      <c r="F6" s="158">
        <v>99.583259888088776</v>
      </c>
      <c r="G6" s="159">
        <v>101.06935215946828</v>
      </c>
    </row>
    <row r="7" spans="1:22">
      <c r="A7" s="156" t="s">
        <v>33</v>
      </c>
      <c r="B7" s="158">
        <v>100.63719814403389</v>
      </c>
      <c r="C7" s="158">
        <v>102.26675068262966</v>
      </c>
      <c r="D7" s="158">
        <v>100.08620705816125</v>
      </c>
      <c r="E7" s="158">
        <v>98.021434537648645</v>
      </c>
      <c r="F7" s="158">
        <v>99.618259345737968</v>
      </c>
      <c r="G7" s="159">
        <v>102.6258101410598</v>
      </c>
    </row>
    <row r="8" spans="1:22">
      <c r="A8" s="156" t="s">
        <v>34</v>
      </c>
      <c r="B8" s="158">
        <v>101.29220792628708</v>
      </c>
      <c r="C8" s="158">
        <v>103.39056112969138</v>
      </c>
      <c r="D8" s="158">
        <v>100.64564904354319</v>
      </c>
      <c r="E8" s="158">
        <v>97.543119384110412</v>
      </c>
      <c r="F8" s="158">
        <v>102.67983786446553</v>
      </c>
      <c r="G8" s="159">
        <v>104.15181920480107</v>
      </c>
    </row>
    <row r="9" spans="1:22">
      <c r="A9" s="156" t="s">
        <v>35</v>
      </c>
      <c r="B9" s="158">
        <v>102.94547156375077</v>
      </c>
      <c r="C9" s="158">
        <v>110.09409044641562</v>
      </c>
      <c r="D9" s="158">
        <v>102.43278290510136</v>
      </c>
      <c r="E9" s="158">
        <v>101.07106050021532</v>
      </c>
      <c r="F9" s="158">
        <v>102.27255086361329</v>
      </c>
      <c r="G9" s="159">
        <v>103.83442990449791</v>
      </c>
    </row>
    <row r="10" spans="1:22">
      <c r="A10" s="156" t="s">
        <v>36</v>
      </c>
      <c r="B10" s="158">
        <v>103.61829485499369</v>
      </c>
      <c r="C10" s="158">
        <v>106.79032650197875</v>
      </c>
      <c r="D10" s="158">
        <v>106.28575679176467</v>
      </c>
      <c r="E10" s="158">
        <v>102.47670967568369</v>
      </c>
      <c r="F10" s="158">
        <v>101.44427566986984</v>
      </c>
      <c r="G10" s="159">
        <v>104.07637420718821</v>
      </c>
    </row>
    <row r="11" spans="1:22">
      <c r="A11" s="156" t="s">
        <v>37</v>
      </c>
      <c r="B11" s="158">
        <v>102.99269387640624</v>
      </c>
      <c r="C11" s="158">
        <v>105.37492942659117</v>
      </c>
      <c r="D11" s="158">
        <v>107.70542302810986</v>
      </c>
      <c r="E11" s="158">
        <v>99.581114566202231</v>
      </c>
      <c r="F11" s="158">
        <v>102.5491380826719</v>
      </c>
      <c r="G11" s="159">
        <v>104.90216258905762</v>
      </c>
    </row>
    <row r="12" spans="1:22">
      <c r="A12" s="156" t="s">
        <v>38</v>
      </c>
      <c r="B12" s="158">
        <v>101.72268232849851</v>
      </c>
      <c r="C12" s="158">
        <v>109.07296817895411</v>
      </c>
      <c r="D12" s="158">
        <v>108.76064214911487</v>
      </c>
      <c r="E12" s="158">
        <v>99.701104948388661</v>
      </c>
      <c r="F12" s="158">
        <v>101.64201389207767</v>
      </c>
      <c r="G12" s="159">
        <v>106.82724252491683</v>
      </c>
    </row>
    <row r="13" spans="1:22">
      <c r="A13" s="156" t="s">
        <v>39</v>
      </c>
      <c r="B13" s="158">
        <v>105.81767246948968</v>
      </c>
      <c r="C13" s="158">
        <v>109.57151858853172</v>
      </c>
      <c r="D13" s="158">
        <v>109.22130548991508</v>
      </c>
      <c r="E13" s="158">
        <v>97.701425635363307</v>
      </c>
      <c r="F13" s="158">
        <v>101.15920337874191</v>
      </c>
      <c r="G13" s="159">
        <v>107.43770175900916</v>
      </c>
    </row>
    <row r="14" spans="1:22">
      <c r="A14" s="156" t="s">
        <v>40</v>
      </c>
      <c r="B14" s="158">
        <v>106.24239687148108</v>
      </c>
      <c r="C14" s="158">
        <v>114.50223692501564</v>
      </c>
      <c r="D14" s="158">
        <v>111.14192301779293</v>
      </c>
      <c r="E14" s="158">
        <v>100.76569397450427</v>
      </c>
      <c r="F14" s="158">
        <v>102.096959390789</v>
      </c>
      <c r="G14" s="159">
        <v>107.91339158113556</v>
      </c>
    </row>
    <row r="15" spans="1:22">
      <c r="A15" s="156" t="s">
        <v>41</v>
      </c>
      <c r="B15" s="158">
        <v>106.76311192415244</v>
      </c>
      <c r="C15" s="158">
        <v>107.85946361058603</v>
      </c>
      <c r="D15" s="158">
        <v>112.45300729302363</v>
      </c>
      <c r="E15" s="158">
        <v>99.265118135611615</v>
      </c>
      <c r="F15" s="158">
        <v>100.30202562292574</v>
      </c>
      <c r="G15" s="159">
        <v>111.97225011336391</v>
      </c>
    </row>
    <row r="16" spans="1:22">
      <c r="A16" s="156" t="s">
        <v>42</v>
      </c>
      <c r="B16" s="158">
        <v>108.44523382657931</v>
      </c>
      <c r="C16" s="158">
        <v>110.94116257088848</v>
      </c>
      <c r="D16" s="158">
        <v>114.12015735874934</v>
      </c>
      <c r="E16" s="158">
        <v>99.873844968054541</v>
      </c>
      <c r="F16" s="158">
        <v>100.17643491802539</v>
      </c>
      <c r="G16" s="159">
        <v>108.98134689922468</v>
      </c>
    </row>
    <row r="17" spans="1:9">
      <c r="A17" s="156" t="s">
        <v>43</v>
      </c>
      <c r="B17" s="158">
        <v>108.18543956850428</v>
      </c>
      <c r="C17" s="158">
        <v>111.6006207846157</v>
      </c>
      <c r="D17" s="158">
        <v>115.28450618704342</v>
      </c>
      <c r="E17" s="158"/>
      <c r="F17" s="158">
        <v>100.57677500058497</v>
      </c>
      <c r="G17" s="159">
        <v>107.36446892066014</v>
      </c>
    </row>
    <row r="18" spans="1:9">
      <c r="A18" s="156" t="s">
        <v>44</v>
      </c>
      <c r="B18" s="158">
        <v>108.10699588401881</v>
      </c>
      <c r="C18" s="158">
        <v>115.54814687517919</v>
      </c>
      <c r="D18" s="158">
        <v>121.139435822585</v>
      </c>
      <c r="E18" s="158"/>
      <c r="F18" s="158">
        <v>98.707100069720497</v>
      </c>
      <c r="G18" s="159">
        <v>108.14142253095727</v>
      </c>
    </row>
    <row r="19" spans="1:9">
      <c r="A19" s="156" t="s">
        <v>45</v>
      </c>
      <c r="B19" s="158">
        <v>108.53622198456667</v>
      </c>
      <c r="C19" s="158">
        <v>109.57151858853172</v>
      </c>
      <c r="D19" s="158"/>
      <c r="E19" s="158"/>
      <c r="F19" s="158">
        <v>96.802023944105201</v>
      </c>
      <c r="G19" s="159">
        <v>108.22081307480514</v>
      </c>
    </row>
    <row r="20" spans="1:9">
      <c r="A20" s="156" t="s">
        <v>46</v>
      </c>
      <c r="B20" s="158"/>
      <c r="C20" s="158"/>
      <c r="D20" s="158"/>
      <c r="E20" s="158"/>
      <c r="F20" s="158">
        <v>96.706693029948411</v>
      </c>
      <c r="G20" s="159">
        <v>108.60316584620593</v>
      </c>
    </row>
    <row r="21" spans="1:9">
      <c r="A21" s="156"/>
      <c r="B21" s="156"/>
      <c r="C21" s="156"/>
      <c r="D21" s="156"/>
      <c r="E21" s="156"/>
      <c r="F21" s="156"/>
      <c r="G21" s="156"/>
      <c r="H21" s="156"/>
      <c r="I21" s="156"/>
    </row>
    <row r="22" spans="1:9">
      <c r="A22" s="156"/>
      <c r="B22" s="156"/>
      <c r="C22" s="156"/>
      <c r="D22" s="156"/>
      <c r="E22" s="156"/>
      <c r="F22" s="156"/>
      <c r="G22" s="156"/>
      <c r="H22" s="156"/>
      <c r="I22" s="156"/>
    </row>
    <row r="23" spans="1:9">
      <c r="A23" s="156"/>
      <c r="B23" s="156"/>
      <c r="C23" s="156"/>
      <c r="D23" s="156"/>
      <c r="E23" s="156"/>
      <c r="F23" s="156"/>
      <c r="G23" s="156"/>
      <c r="H23" s="156"/>
      <c r="I23" s="156"/>
    </row>
    <row r="24" spans="1:9">
      <c r="A24" s="156"/>
      <c r="B24" s="156"/>
      <c r="C24" s="156"/>
      <c r="D24" s="156"/>
      <c r="E24" s="156"/>
      <c r="F24" s="156"/>
      <c r="G24" s="156"/>
      <c r="H24" s="156"/>
      <c r="I24" s="156"/>
    </row>
    <row r="25" spans="1:9">
      <c r="A25" s="156"/>
      <c r="B25" s="156"/>
      <c r="C25" s="156"/>
      <c r="D25" s="156"/>
      <c r="E25" s="156"/>
      <c r="F25" s="156"/>
      <c r="G25" s="156"/>
      <c r="H25" s="156"/>
      <c r="I25" s="156"/>
    </row>
    <row r="26" spans="1:9">
      <c r="B26" s="161"/>
      <c r="C26" s="161"/>
    </row>
    <row r="27" spans="1:9">
      <c r="B27" s="161"/>
      <c r="C27" s="161"/>
    </row>
    <row r="28" spans="1:9">
      <c r="B28" s="161"/>
      <c r="C28" s="161"/>
    </row>
    <row r="29" spans="1:9">
      <c r="B29" s="161"/>
      <c r="C29" s="161"/>
    </row>
    <row r="30" spans="1:9">
      <c r="B30" s="161"/>
      <c r="C30" s="161"/>
    </row>
    <row r="31" spans="1:9">
      <c r="B31" s="161"/>
      <c r="C31" s="161"/>
    </row>
    <row r="32" spans="1:9">
      <c r="B32" s="161"/>
      <c r="C32" s="161"/>
    </row>
    <row r="33" spans="2:3">
      <c r="B33" s="161"/>
      <c r="C33" s="161"/>
    </row>
    <row r="34" spans="2:3">
      <c r="B34" s="161"/>
      <c r="C34" s="161"/>
    </row>
    <row r="35" spans="2:3">
      <c r="B35" s="161"/>
      <c r="C35" s="161"/>
    </row>
    <row r="36" spans="2:3">
      <c r="B36" s="161"/>
      <c r="C36" s="161"/>
    </row>
    <row r="37" spans="2:3">
      <c r="B37" s="161"/>
      <c r="C37" s="161"/>
    </row>
    <row r="38" spans="2:3">
      <c r="B38" s="161"/>
      <c r="C38" s="161"/>
    </row>
    <row r="39" spans="2:3">
      <c r="B39" s="161"/>
      <c r="C39" s="161"/>
    </row>
    <row r="40" spans="2:3">
      <c r="B40" s="161"/>
      <c r="C40" s="161"/>
    </row>
    <row r="41" spans="2:3">
      <c r="B41" s="161"/>
      <c r="C41" s="161"/>
    </row>
    <row r="42" spans="2:3">
      <c r="B42" s="161"/>
      <c r="C42" s="161"/>
    </row>
    <row r="43" spans="2:3">
      <c r="B43" s="161"/>
      <c r="C43" s="161"/>
    </row>
    <row r="44" spans="2:3">
      <c r="B44" s="161"/>
      <c r="C44" s="161"/>
    </row>
    <row r="45" spans="2:3">
      <c r="B45" s="161"/>
      <c r="C45" s="161"/>
    </row>
    <row r="46" spans="2:3">
      <c r="B46" s="161"/>
      <c r="C46" s="161"/>
    </row>
    <row r="47" spans="2:3">
      <c r="B47" s="161"/>
      <c r="C47" s="161"/>
    </row>
    <row r="48" spans="2:3">
      <c r="B48" s="161"/>
      <c r="C48" s="161"/>
    </row>
    <row r="49" spans="2:3">
      <c r="B49" s="161"/>
      <c r="C49" s="161"/>
    </row>
    <row r="50" spans="2:3">
      <c r="B50" s="161"/>
      <c r="C50" s="161"/>
    </row>
    <row r="51" spans="2:3">
      <c r="B51" s="161"/>
      <c r="C51" s="161"/>
    </row>
    <row r="52" spans="2:3">
      <c r="B52" s="161"/>
      <c r="C52" s="161"/>
    </row>
    <row r="53" spans="2:3">
      <c r="B53" s="161"/>
      <c r="C53" s="161"/>
    </row>
  </sheetData>
  <mergeCells count="1">
    <mergeCell ref="U2:V2"/>
  </mergeCells>
  <hyperlinks>
    <hyperlink ref="U2:V2" location="Indhold!A1" display="Tilbage til oversigt" xr:uid="{A3B6CD74-C564-4D86-AFF8-F80343643201}"/>
    <hyperlink ref="I2" r:id="rId1" xr:uid="{4AD73EB6-10A1-4A41-9B46-33AF9D79CB82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279-CBDD-4EF4-88E7-F0F4F2912596}">
  <dimension ref="A2:V53"/>
  <sheetViews>
    <sheetView workbookViewId="0">
      <selection activeCell="A3" sqref="A3"/>
    </sheetView>
  </sheetViews>
  <sheetFormatPr defaultColWidth="9.140625" defaultRowHeight="15"/>
  <cols>
    <col min="1" max="1" width="9.42578125" style="162" customWidth="1"/>
    <col min="2" max="2" width="21.7109375" style="162" bestFit="1" customWidth="1"/>
    <col min="3" max="3" width="13.85546875" style="162" bestFit="1" customWidth="1"/>
    <col min="4" max="4" width="12" style="162" bestFit="1" customWidth="1"/>
    <col min="5" max="5" width="21.85546875" style="162" customWidth="1"/>
    <col min="6" max="12" width="9.140625" style="162"/>
    <col min="13" max="14" width="9.42578125" style="162" customWidth="1"/>
    <col min="15" max="16384" width="9.140625" style="162"/>
  </cols>
  <sheetData>
    <row r="2" spans="1:22">
      <c r="A2" s="33" t="s">
        <v>568</v>
      </c>
      <c r="B2" s="33" t="s">
        <v>570</v>
      </c>
      <c r="C2" s="33"/>
      <c r="D2" s="33"/>
      <c r="E2" s="33"/>
      <c r="F2" s="33"/>
      <c r="G2" s="33"/>
      <c r="H2" s="31" t="s">
        <v>93</v>
      </c>
      <c r="I2" s="31" t="s">
        <v>158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B4" s="10" t="s">
        <v>553</v>
      </c>
      <c r="C4" s="44"/>
      <c r="D4" s="44"/>
      <c r="E4" s="44"/>
      <c r="F4" s="44"/>
      <c r="G4" s="10"/>
    </row>
    <row r="5" spans="1:22">
      <c r="A5" s="162">
        <v>1999</v>
      </c>
      <c r="B5" s="159">
        <v>1.2493601166993182</v>
      </c>
      <c r="C5" s="158"/>
      <c r="D5" s="158"/>
      <c r="E5" s="158"/>
      <c r="F5" s="158"/>
      <c r="G5" s="159"/>
    </row>
    <row r="6" spans="1:22">
      <c r="A6" s="162">
        <v>2000</v>
      </c>
      <c r="B6" s="159">
        <v>1.1183842856646264</v>
      </c>
      <c r="C6" s="158"/>
      <c r="D6" s="158"/>
      <c r="E6" s="158"/>
      <c r="F6" s="158"/>
      <c r="G6" s="159"/>
    </row>
    <row r="7" spans="1:22">
      <c r="A7" s="162">
        <v>2001</v>
      </c>
      <c r="B7" s="159">
        <v>1.2880505604208548</v>
      </c>
      <c r="C7" s="158"/>
      <c r="D7" s="158"/>
      <c r="E7" s="158"/>
      <c r="F7" s="158"/>
      <c r="G7" s="159"/>
    </row>
    <row r="8" spans="1:22">
      <c r="A8" s="162">
        <v>2002</v>
      </c>
      <c r="B8" s="159">
        <v>1.6235007681093432</v>
      </c>
      <c r="C8" s="158"/>
      <c r="D8" s="158"/>
      <c r="E8" s="158"/>
      <c r="F8" s="158"/>
      <c r="G8" s="159"/>
    </row>
    <row r="9" spans="1:22">
      <c r="A9" s="162">
        <v>2003</v>
      </c>
      <c r="B9" s="159">
        <v>1.6087905575979451</v>
      </c>
      <c r="C9" s="158"/>
      <c r="D9" s="158"/>
      <c r="E9" s="158"/>
      <c r="F9" s="158"/>
      <c r="G9" s="159"/>
    </row>
    <row r="10" spans="1:22">
      <c r="A10" s="162">
        <v>2004</v>
      </c>
      <c r="B10" s="159">
        <v>1.6241087461161114</v>
      </c>
      <c r="C10" s="158"/>
      <c r="D10" s="158"/>
      <c r="E10" s="158"/>
      <c r="F10" s="158"/>
      <c r="G10" s="159"/>
    </row>
    <row r="11" spans="1:22">
      <c r="A11" s="162">
        <v>2005</v>
      </c>
      <c r="B11" s="159">
        <v>1.4458796422969162</v>
      </c>
      <c r="C11" s="158"/>
      <c r="D11" s="158"/>
      <c r="E11" s="158"/>
      <c r="F11" s="158"/>
      <c r="G11" s="159"/>
    </row>
    <row r="12" spans="1:22">
      <c r="A12" s="162">
        <v>2006</v>
      </c>
      <c r="B12" s="159">
        <v>1.3257779771705769</v>
      </c>
      <c r="C12" s="158"/>
      <c r="D12" s="158"/>
      <c r="E12" s="158"/>
      <c r="F12" s="158"/>
      <c r="G12" s="159"/>
    </row>
    <row r="13" spans="1:22">
      <c r="A13" s="162">
        <v>2007</v>
      </c>
      <c r="B13" s="159">
        <v>1.4284270417059299</v>
      </c>
      <c r="C13" s="158"/>
      <c r="D13" s="158"/>
      <c r="E13" s="158"/>
      <c r="F13" s="158"/>
      <c r="G13" s="159"/>
    </row>
    <row r="14" spans="1:22">
      <c r="A14" s="162">
        <v>2008</v>
      </c>
      <c r="B14" s="159">
        <v>1.4081626655775594</v>
      </c>
      <c r="C14" s="158"/>
      <c r="D14" s="158"/>
      <c r="E14" s="158"/>
      <c r="F14" s="158"/>
      <c r="G14" s="159"/>
    </row>
    <row r="15" spans="1:22">
      <c r="A15" s="162">
        <v>2009</v>
      </c>
      <c r="B15" s="159">
        <v>1.5091001169166516</v>
      </c>
      <c r="C15" s="158"/>
      <c r="D15" s="158"/>
      <c r="E15" s="158"/>
      <c r="F15" s="158"/>
      <c r="G15" s="159"/>
    </row>
    <row r="16" spans="1:22">
      <c r="A16" s="162">
        <v>2010</v>
      </c>
      <c r="B16" s="159">
        <v>1.7131647697336636</v>
      </c>
      <c r="C16" s="158"/>
      <c r="D16" s="158"/>
      <c r="E16" s="158"/>
      <c r="F16" s="158"/>
      <c r="G16" s="159"/>
    </row>
    <row r="17" spans="1:9">
      <c r="A17" s="162">
        <v>2011</v>
      </c>
      <c r="B17" s="159">
        <v>1.7483258401435835</v>
      </c>
      <c r="C17" s="158"/>
      <c r="D17" s="158"/>
      <c r="E17" s="158"/>
      <c r="F17" s="158"/>
      <c r="G17" s="159"/>
    </row>
    <row r="18" spans="1:9">
      <c r="A18" s="162">
        <v>2012</v>
      </c>
      <c r="B18" s="159">
        <v>1.8175602863663445</v>
      </c>
      <c r="C18" s="158"/>
      <c r="D18" s="158"/>
      <c r="E18" s="158"/>
      <c r="F18" s="158"/>
      <c r="G18" s="159"/>
    </row>
    <row r="19" spans="1:9">
      <c r="A19" s="162">
        <v>2013</v>
      </c>
      <c r="B19" s="159">
        <v>1.7541335443569177</v>
      </c>
      <c r="C19" s="158"/>
      <c r="D19" s="158"/>
      <c r="E19" s="158"/>
      <c r="F19" s="158"/>
      <c r="G19" s="159"/>
    </row>
    <row r="20" spans="1:9">
      <c r="A20" s="162">
        <v>2014</v>
      </c>
      <c r="B20" s="159">
        <v>1.6722636314944421</v>
      </c>
      <c r="C20" s="158"/>
      <c r="D20" s="158"/>
      <c r="E20" s="158"/>
      <c r="F20" s="158"/>
      <c r="G20" s="159"/>
    </row>
    <row r="21" spans="1:9">
      <c r="A21" s="162">
        <v>2015</v>
      </c>
      <c r="B21" s="159">
        <v>1.5585780057767142</v>
      </c>
      <c r="C21" s="156"/>
      <c r="D21" s="156"/>
      <c r="E21" s="156"/>
      <c r="F21" s="156"/>
      <c r="G21" s="156"/>
      <c r="H21" s="156"/>
      <c r="I21" s="156"/>
    </row>
    <row r="22" spans="1:9">
      <c r="A22" s="162">
        <v>2016</v>
      </c>
      <c r="B22" s="159">
        <v>1.5831870364385758</v>
      </c>
      <c r="C22" s="156"/>
      <c r="D22" s="156"/>
      <c r="E22" s="156"/>
      <c r="F22" s="156"/>
      <c r="G22" s="156"/>
      <c r="H22" s="156"/>
      <c r="I22" s="156"/>
    </row>
    <row r="23" spans="1:9">
      <c r="A23" s="162">
        <v>2017</v>
      </c>
      <c r="B23" s="159">
        <v>1.730570005595351</v>
      </c>
      <c r="C23" s="156"/>
      <c r="D23" s="156"/>
      <c r="E23" s="156"/>
      <c r="F23" s="156"/>
      <c r="G23" s="156"/>
      <c r="H23" s="156"/>
      <c r="I23" s="156"/>
    </row>
    <row r="24" spans="1:9">
      <c r="A24" s="156"/>
      <c r="B24" s="156"/>
      <c r="C24" s="156"/>
      <c r="D24" s="156"/>
      <c r="E24" s="156"/>
      <c r="F24" s="156"/>
      <c r="G24" s="156"/>
      <c r="H24" s="156"/>
      <c r="I24" s="156"/>
    </row>
    <row r="25" spans="1:9">
      <c r="A25" s="156"/>
      <c r="B25" s="156"/>
      <c r="C25" s="156"/>
      <c r="D25" s="156"/>
      <c r="E25" s="156"/>
      <c r="F25" s="156"/>
      <c r="G25" s="156"/>
      <c r="H25" s="156"/>
      <c r="I25" s="156"/>
    </row>
    <row r="26" spans="1:9">
      <c r="B26" s="161"/>
      <c r="C26" s="161"/>
    </row>
    <row r="27" spans="1:9">
      <c r="B27" s="161"/>
      <c r="C27" s="161"/>
    </row>
    <row r="28" spans="1:9">
      <c r="B28" s="161"/>
      <c r="C28" s="161"/>
    </row>
    <row r="29" spans="1:9">
      <c r="B29" s="161"/>
      <c r="C29" s="161"/>
    </row>
    <row r="30" spans="1:9">
      <c r="B30" s="161"/>
      <c r="C30" s="161"/>
    </row>
    <row r="31" spans="1:9">
      <c r="B31" s="161"/>
      <c r="C31" s="161"/>
    </row>
    <row r="32" spans="1:9">
      <c r="B32" s="161"/>
      <c r="C32" s="161"/>
    </row>
    <row r="33" spans="2:3">
      <c r="B33" s="161"/>
      <c r="C33" s="161"/>
    </row>
    <row r="34" spans="2:3">
      <c r="B34" s="161"/>
      <c r="C34" s="161"/>
    </row>
    <row r="35" spans="2:3">
      <c r="B35" s="161"/>
      <c r="C35" s="161"/>
    </row>
    <row r="36" spans="2:3">
      <c r="B36" s="161"/>
      <c r="C36" s="161"/>
    </row>
    <row r="37" spans="2:3">
      <c r="B37" s="161"/>
      <c r="C37" s="161"/>
    </row>
    <row r="38" spans="2:3">
      <c r="B38" s="161"/>
      <c r="C38" s="161"/>
    </row>
    <row r="39" spans="2:3">
      <c r="B39" s="161"/>
      <c r="C39" s="161"/>
    </row>
    <row r="40" spans="2:3">
      <c r="B40" s="161"/>
      <c r="C40" s="161"/>
    </row>
    <row r="41" spans="2:3">
      <c r="B41" s="161"/>
      <c r="C41" s="161"/>
    </row>
    <row r="42" spans="2:3">
      <c r="B42" s="161"/>
      <c r="C42" s="161"/>
    </row>
    <row r="43" spans="2:3">
      <c r="B43" s="161"/>
      <c r="C43" s="161"/>
    </row>
    <row r="44" spans="2:3">
      <c r="B44" s="161"/>
      <c r="C44" s="161"/>
    </row>
    <row r="45" spans="2:3">
      <c r="B45" s="161"/>
      <c r="C45" s="161"/>
    </row>
    <row r="46" spans="2:3">
      <c r="B46" s="161"/>
      <c r="C46" s="161"/>
    </row>
    <row r="47" spans="2:3">
      <c r="B47" s="161"/>
      <c r="C47" s="161"/>
    </row>
    <row r="48" spans="2:3">
      <c r="B48" s="161"/>
      <c r="C48" s="161"/>
    </row>
    <row r="49" spans="2:3">
      <c r="B49" s="161"/>
      <c r="C49" s="161"/>
    </row>
    <row r="50" spans="2:3">
      <c r="B50" s="161"/>
      <c r="C50" s="161"/>
    </row>
    <row r="51" spans="2:3">
      <c r="B51" s="161"/>
      <c r="C51" s="161"/>
    </row>
    <row r="52" spans="2:3">
      <c r="B52" s="161"/>
      <c r="C52" s="161"/>
    </row>
    <row r="53" spans="2:3">
      <c r="B53" s="161"/>
      <c r="C53" s="161"/>
    </row>
  </sheetData>
  <mergeCells count="1">
    <mergeCell ref="U2:V2"/>
  </mergeCells>
  <hyperlinks>
    <hyperlink ref="U2:V2" location="Indhold!A1" display="Tilbage til oversigt" xr:uid="{550ABC4C-5D1F-4580-8D27-372AE3445837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A990-FEE2-420E-AC1D-4CD9624A271C}">
  <dimension ref="A2:V96"/>
  <sheetViews>
    <sheetView zoomScale="70" zoomScaleNormal="70" workbookViewId="0">
      <selection activeCell="P32" sqref="P32"/>
    </sheetView>
  </sheetViews>
  <sheetFormatPr defaultColWidth="9.140625" defaultRowHeight="15"/>
  <cols>
    <col min="1" max="1" width="9.42578125" style="162" customWidth="1"/>
    <col min="2" max="2" width="21.7109375" style="162" bestFit="1" customWidth="1"/>
    <col min="3" max="3" width="13.85546875" style="162" bestFit="1" customWidth="1"/>
    <col min="4" max="4" width="12" style="162" bestFit="1" customWidth="1"/>
    <col min="5" max="5" width="21.85546875" style="162" customWidth="1"/>
    <col min="6" max="12" width="9.140625" style="162"/>
    <col min="13" max="14" width="9.42578125" style="162" customWidth="1"/>
    <col min="15" max="16384" width="9.140625" style="162"/>
  </cols>
  <sheetData>
    <row r="2" spans="1:22">
      <c r="A2" s="33" t="s">
        <v>589</v>
      </c>
      <c r="B2" s="33" t="s">
        <v>590</v>
      </c>
      <c r="C2" s="33"/>
      <c r="D2" s="33"/>
      <c r="E2" s="33"/>
      <c r="F2" s="33"/>
      <c r="G2" s="33"/>
      <c r="H2" s="31" t="s">
        <v>93</v>
      </c>
      <c r="I2" s="31" t="s">
        <v>571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162" t="s">
        <v>573</v>
      </c>
      <c r="B4" s="10"/>
      <c r="C4" s="44"/>
      <c r="D4" s="44"/>
      <c r="E4" s="44"/>
      <c r="F4" s="44"/>
      <c r="G4" s="10"/>
      <c r="H4" s="162" t="s">
        <v>577</v>
      </c>
    </row>
    <row r="5" spans="1:22">
      <c r="A5" s="164"/>
      <c r="B5" s="164" t="s">
        <v>366</v>
      </c>
      <c r="C5" s="164" t="s">
        <v>574</v>
      </c>
      <c r="D5" s="164" t="s">
        <v>575</v>
      </c>
      <c r="E5" s="164" t="s">
        <v>576</v>
      </c>
      <c r="F5" s="158"/>
      <c r="G5" s="159"/>
      <c r="I5" s="162" t="s">
        <v>588</v>
      </c>
      <c r="J5" s="162" t="s">
        <v>574</v>
      </c>
      <c r="K5" s="162" t="s">
        <v>575</v>
      </c>
      <c r="L5" s="162" t="s">
        <v>576</v>
      </c>
    </row>
    <row r="6" spans="1:22">
      <c r="A6" s="165">
        <v>0</v>
      </c>
      <c r="B6" s="166">
        <v>25.053999999999998</v>
      </c>
      <c r="C6" s="166">
        <v>0</v>
      </c>
      <c r="D6" s="166">
        <v>13.013</v>
      </c>
      <c r="E6" s="166">
        <v>1.6E-2</v>
      </c>
      <c r="F6" s="158"/>
      <c r="G6" s="159"/>
      <c r="H6" s="162" t="s">
        <v>578</v>
      </c>
      <c r="I6" s="162">
        <v>15.022</v>
      </c>
      <c r="J6" s="162">
        <v>39.329000000000001</v>
      </c>
      <c r="K6" s="162">
        <v>27.399000000000001</v>
      </c>
      <c r="L6" s="162">
        <v>3.7930000000000001</v>
      </c>
    </row>
    <row r="7" spans="1:22">
      <c r="A7" s="165">
        <v>1</v>
      </c>
      <c r="B7" s="166">
        <v>13.808999999999999</v>
      </c>
      <c r="C7" s="166">
        <v>0</v>
      </c>
      <c r="D7" s="166">
        <v>92.605000000000004</v>
      </c>
      <c r="E7" s="166">
        <v>3.2000000000000001E-2</v>
      </c>
      <c r="F7" s="158"/>
      <c r="G7" s="159"/>
      <c r="H7" s="162" t="s">
        <v>579</v>
      </c>
      <c r="I7" s="162">
        <v>25.861999999999998</v>
      </c>
      <c r="J7" s="162">
        <v>31.135000000000002</v>
      </c>
      <c r="K7" s="162">
        <v>21.984000000000002</v>
      </c>
      <c r="L7" s="162">
        <v>12.154999999999999</v>
      </c>
    </row>
    <row r="8" spans="1:22">
      <c r="A8" s="165">
        <v>2</v>
      </c>
      <c r="B8" s="166">
        <v>10.138999999999999</v>
      </c>
      <c r="C8" s="166">
        <v>0</v>
      </c>
      <c r="D8" s="166">
        <v>102.878</v>
      </c>
      <c r="E8" s="166">
        <v>1.4E-2</v>
      </c>
      <c r="F8" s="158"/>
      <c r="G8" s="159"/>
      <c r="H8" s="162" t="s">
        <v>580</v>
      </c>
      <c r="I8" s="162">
        <v>30.164000000000001</v>
      </c>
      <c r="J8" s="162">
        <v>22.436</v>
      </c>
      <c r="K8" s="162">
        <v>15.068</v>
      </c>
      <c r="L8" s="162">
        <v>21.268000000000001</v>
      </c>
    </row>
    <row r="9" spans="1:22">
      <c r="A9" s="165">
        <v>3</v>
      </c>
      <c r="B9" s="166">
        <v>8.2759999999999998</v>
      </c>
      <c r="C9" s="166">
        <v>0</v>
      </c>
      <c r="D9" s="166">
        <v>72.834000000000003</v>
      </c>
      <c r="E9" s="166">
        <v>0.08</v>
      </c>
      <c r="F9" s="158"/>
      <c r="G9" s="159"/>
      <c r="H9" s="162" t="s">
        <v>581</v>
      </c>
      <c r="I9" s="162">
        <v>26.878</v>
      </c>
      <c r="J9" s="162">
        <v>25.631</v>
      </c>
      <c r="K9" s="162">
        <v>16.957000000000001</v>
      </c>
      <c r="L9" s="162">
        <v>20.463000000000001</v>
      </c>
    </row>
    <row r="10" spans="1:22">
      <c r="A10" s="165">
        <v>4</v>
      </c>
      <c r="B10" s="166">
        <v>6.9889999999999999</v>
      </c>
      <c r="C10" s="166">
        <v>8.9999999999999993E-3</v>
      </c>
      <c r="D10" s="166">
        <v>68.903999999999996</v>
      </c>
      <c r="E10" s="166">
        <v>6.3E-2</v>
      </c>
      <c r="F10" s="158"/>
      <c r="G10" s="159"/>
      <c r="H10" s="162" t="s">
        <v>582</v>
      </c>
      <c r="I10" s="162">
        <v>24.07</v>
      </c>
      <c r="J10" s="162">
        <v>27.948</v>
      </c>
      <c r="K10" s="162">
        <v>15.94</v>
      </c>
      <c r="L10" s="162">
        <v>12.026</v>
      </c>
    </row>
    <row r="11" spans="1:22">
      <c r="A11" s="165">
        <v>5</v>
      </c>
      <c r="B11" s="166">
        <v>7.9370000000000003</v>
      </c>
      <c r="C11" s="166">
        <v>0.81100000000000005</v>
      </c>
      <c r="D11" s="166">
        <v>68.197999999999993</v>
      </c>
      <c r="E11" s="166">
        <v>3.2000000000000001E-2</v>
      </c>
      <c r="F11" s="158"/>
      <c r="G11" s="159"/>
      <c r="H11" s="162" t="s">
        <v>583</v>
      </c>
      <c r="I11" s="162">
        <v>21.491</v>
      </c>
      <c r="J11" s="162">
        <v>29.094000000000001</v>
      </c>
      <c r="K11" s="162">
        <v>15.914999999999999</v>
      </c>
      <c r="L11" s="162">
        <v>8.077</v>
      </c>
    </row>
    <row r="12" spans="1:22">
      <c r="A12" s="165">
        <v>6</v>
      </c>
      <c r="B12" s="166">
        <v>6.5229999999999997</v>
      </c>
      <c r="C12" s="166">
        <v>37.145000000000003</v>
      </c>
      <c r="D12" s="166">
        <v>22.649000000000001</v>
      </c>
      <c r="E12" s="166">
        <v>4.5999999999999999E-2</v>
      </c>
      <c r="F12" s="158"/>
      <c r="G12" s="159"/>
      <c r="H12" s="162" t="s">
        <v>584</v>
      </c>
      <c r="I12" s="162">
        <v>20.315000000000001</v>
      </c>
      <c r="J12" s="162">
        <v>29.289000000000001</v>
      </c>
      <c r="K12" s="162">
        <v>12.709</v>
      </c>
      <c r="L12" s="162">
        <v>4.3319999999999999</v>
      </c>
    </row>
    <row r="13" spans="1:22">
      <c r="A13" s="165">
        <v>7</v>
      </c>
      <c r="B13" s="166">
        <v>6.4509999999999996</v>
      </c>
      <c r="C13" s="166">
        <v>80.587999999999994</v>
      </c>
      <c r="D13" s="166">
        <v>19.881</v>
      </c>
      <c r="E13" s="166">
        <v>7.4999999999999997E-2</v>
      </c>
      <c r="F13" s="158"/>
      <c r="G13" s="159"/>
      <c r="H13" s="162" t="s">
        <v>585</v>
      </c>
      <c r="I13" s="162">
        <v>19.937999999999999</v>
      </c>
      <c r="J13" s="162">
        <v>27.643000000000001</v>
      </c>
      <c r="K13" s="162">
        <v>10.677</v>
      </c>
      <c r="L13" s="162">
        <v>2.6459999999999999</v>
      </c>
    </row>
    <row r="14" spans="1:22">
      <c r="A14" s="165">
        <v>8</v>
      </c>
      <c r="B14" s="166">
        <v>6.1760000000000002</v>
      </c>
      <c r="C14" s="166">
        <v>84.406000000000006</v>
      </c>
      <c r="D14" s="166">
        <v>20.097999999999999</v>
      </c>
      <c r="E14" s="166">
        <v>6.6000000000000003E-2</v>
      </c>
      <c r="F14" s="158"/>
      <c r="G14" s="159"/>
      <c r="H14" s="162" t="s">
        <v>586</v>
      </c>
      <c r="I14" s="162">
        <v>19.071000000000002</v>
      </c>
      <c r="J14" s="162">
        <v>24.434999999999999</v>
      </c>
      <c r="K14" s="162">
        <v>8.4149999999999991</v>
      </c>
      <c r="L14" s="162">
        <v>2.1059999999999999</v>
      </c>
    </row>
    <row r="15" spans="1:22">
      <c r="A15" s="165">
        <v>9</v>
      </c>
      <c r="B15" s="166">
        <v>6.3840000000000003</v>
      </c>
      <c r="C15" s="166">
        <v>84.754000000000005</v>
      </c>
      <c r="D15" s="166">
        <v>18.53</v>
      </c>
      <c r="E15" s="166">
        <v>1.4E-2</v>
      </c>
      <c r="F15" s="158"/>
      <c r="G15" s="159"/>
      <c r="H15" s="162" t="s">
        <v>587</v>
      </c>
      <c r="I15" s="162">
        <v>19.420000000000002</v>
      </c>
      <c r="J15" s="162">
        <v>20.576000000000001</v>
      </c>
      <c r="K15" s="162">
        <v>5.8719999999999999</v>
      </c>
      <c r="L15" s="162">
        <v>1.9159999999999999</v>
      </c>
    </row>
    <row r="16" spans="1:22">
      <c r="A16" s="165">
        <v>10</v>
      </c>
      <c r="B16" s="166">
        <v>6.226</v>
      </c>
      <c r="C16" s="166">
        <v>84.518000000000001</v>
      </c>
      <c r="D16" s="166">
        <v>13.103</v>
      </c>
      <c r="E16" s="166">
        <v>8.6999999999999994E-2</v>
      </c>
      <c r="F16" s="158"/>
      <c r="G16" s="159"/>
    </row>
    <row r="17" spans="1:9">
      <c r="A17" s="165">
        <v>11</v>
      </c>
      <c r="B17" s="166">
        <v>6.6719999999999997</v>
      </c>
      <c r="C17" s="166">
        <v>84.691999999999993</v>
      </c>
      <c r="D17" s="166">
        <v>12.608000000000001</v>
      </c>
      <c r="E17" s="166">
        <v>7.0999999999999994E-2</v>
      </c>
      <c r="F17" s="158"/>
      <c r="G17" s="159"/>
    </row>
    <row r="18" spans="1:9">
      <c r="A18" s="165">
        <v>12</v>
      </c>
      <c r="B18" s="166">
        <v>6.9189999999999996</v>
      </c>
      <c r="C18" s="166">
        <v>84.850999999999999</v>
      </c>
      <c r="D18" s="166">
        <v>12.461</v>
      </c>
      <c r="E18" s="166">
        <v>4.2000000000000003E-2</v>
      </c>
      <c r="F18" s="158"/>
      <c r="G18" s="159"/>
    </row>
    <row r="19" spans="1:9">
      <c r="A19" s="165">
        <v>13</v>
      </c>
      <c r="B19" s="166">
        <v>7.298</v>
      </c>
      <c r="C19" s="166">
        <v>84.641000000000005</v>
      </c>
      <c r="D19" s="166">
        <v>13.977</v>
      </c>
      <c r="E19" s="166">
        <v>4.3999999999999997E-2</v>
      </c>
      <c r="F19" s="158"/>
      <c r="G19" s="159"/>
    </row>
    <row r="20" spans="1:9">
      <c r="A20" s="165">
        <v>14</v>
      </c>
      <c r="B20" s="166">
        <v>7.6970000000000001</v>
      </c>
      <c r="C20" s="166">
        <v>83.462000000000003</v>
      </c>
      <c r="D20" s="166">
        <v>13.465999999999999</v>
      </c>
      <c r="E20" s="166">
        <v>4.9000000000000002E-2</v>
      </c>
      <c r="F20" s="158"/>
      <c r="G20" s="159"/>
    </row>
    <row r="21" spans="1:9">
      <c r="A21" s="165">
        <v>15</v>
      </c>
      <c r="B21" s="166">
        <v>7.8520000000000003</v>
      </c>
      <c r="C21" s="166">
        <v>82.676000000000002</v>
      </c>
      <c r="D21" s="166">
        <v>15.284000000000001</v>
      </c>
      <c r="E21" s="166">
        <v>0.02</v>
      </c>
      <c r="F21" s="156"/>
      <c r="G21" s="156"/>
      <c r="H21" s="156"/>
      <c r="I21" s="156"/>
    </row>
    <row r="22" spans="1:9">
      <c r="A22" s="165">
        <v>16</v>
      </c>
      <c r="B22" s="166">
        <v>7.6509999999999998</v>
      </c>
      <c r="C22" s="166">
        <v>78.245000000000005</v>
      </c>
      <c r="D22" s="166">
        <v>18.353000000000002</v>
      </c>
      <c r="E22" s="166">
        <v>2.8000000000000001E-2</v>
      </c>
      <c r="F22" s="156"/>
      <c r="G22" s="156"/>
      <c r="H22" s="156"/>
      <c r="I22" s="156"/>
    </row>
    <row r="23" spans="1:9">
      <c r="A23" s="165">
        <v>17</v>
      </c>
      <c r="B23" s="166">
        <v>8.1809999999999992</v>
      </c>
      <c r="C23" s="166">
        <v>73.096999999999994</v>
      </c>
      <c r="D23" s="166">
        <v>21.172000000000001</v>
      </c>
      <c r="E23" s="166">
        <v>0.19400000000000001</v>
      </c>
      <c r="F23" s="156"/>
      <c r="G23" s="156"/>
      <c r="H23" s="156"/>
      <c r="I23" s="156"/>
    </row>
    <row r="24" spans="1:9">
      <c r="A24" s="165">
        <v>18</v>
      </c>
      <c r="B24" s="166">
        <v>7.9340000000000002</v>
      </c>
      <c r="C24" s="166">
        <v>69.710999999999999</v>
      </c>
      <c r="D24" s="166">
        <v>18.47</v>
      </c>
      <c r="E24" s="166">
        <v>0.27800000000000002</v>
      </c>
      <c r="F24" s="156"/>
      <c r="G24" s="156"/>
      <c r="H24" s="156"/>
      <c r="I24" s="156"/>
    </row>
    <row r="25" spans="1:9">
      <c r="A25" s="165">
        <v>19</v>
      </c>
      <c r="B25" s="166">
        <v>6.9379999999999997</v>
      </c>
      <c r="C25" s="166">
        <v>56.968000000000004</v>
      </c>
      <c r="D25" s="166">
        <v>13.861000000000001</v>
      </c>
      <c r="E25" s="166">
        <v>0.93</v>
      </c>
      <c r="F25" s="156"/>
      <c r="G25" s="156"/>
      <c r="H25" s="156"/>
      <c r="I25" s="156"/>
    </row>
    <row r="26" spans="1:9">
      <c r="A26" s="165">
        <v>20</v>
      </c>
      <c r="B26" s="166">
        <v>7.1719999999999997</v>
      </c>
      <c r="C26" s="166">
        <v>39.896000000000001</v>
      </c>
      <c r="D26" s="166">
        <v>13.278</v>
      </c>
      <c r="E26" s="166">
        <v>0.91</v>
      </c>
    </row>
    <row r="27" spans="1:9">
      <c r="A27" s="165">
        <v>21</v>
      </c>
      <c r="B27" s="166">
        <v>7.1970000000000001</v>
      </c>
      <c r="C27" s="166">
        <v>32.773000000000003</v>
      </c>
      <c r="D27" s="166">
        <v>12.192</v>
      </c>
      <c r="E27" s="166">
        <v>0.45600000000000002</v>
      </c>
    </row>
    <row r="28" spans="1:9">
      <c r="A28" s="165">
        <v>22</v>
      </c>
      <c r="B28" s="166">
        <v>7.1749999999999998</v>
      </c>
      <c r="C28" s="166">
        <v>33.777000000000001</v>
      </c>
      <c r="D28" s="166">
        <v>11.371</v>
      </c>
      <c r="E28" s="166">
        <v>0.96599999999999997</v>
      </c>
    </row>
    <row r="29" spans="1:9">
      <c r="A29" s="165">
        <v>23</v>
      </c>
      <c r="B29" s="166">
        <v>7.1859999999999999</v>
      </c>
      <c r="C29" s="166">
        <v>32.64</v>
      </c>
      <c r="D29" s="166">
        <v>10.066000000000001</v>
      </c>
      <c r="E29" s="166">
        <v>0.61299999999999999</v>
      </c>
    </row>
    <row r="30" spans="1:9">
      <c r="A30" s="165">
        <v>24</v>
      </c>
      <c r="B30" s="166">
        <v>8.5380000000000003</v>
      </c>
      <c r="C30" s="166">
        <v>29.440999999999999</v>
      </c>
      <c r="D30" s="166">
        <v>7.7640000000000002</v>
      </c>
      <c r="E30" s="166">
        <v>0.96299999999999997</v>
      </c>
    </row>
    <row r="31" spans="1:9">
      <c r="A31" s="165">
        <v>25</v>
      </c>
      <c r="B31" s="166">
        <v>8.42</v>
      </c>
      <c r="C31" s="166">
        <v>26.393000000000001</v>
      </c>
      <c r="D31" s="166">
        <v>7.7130000000000001</v>
      </c>
      <c r="E31" s="166">
        <v>0.49099999999999999</v>
      </c>
    </row>
    <row r="32" spans="1:9">
      <c r="A32" s="165">
        <v>26</v>
      </c>
      <c r="B32" s="166">
        <v>9.4909999999999997</v>
      </c>
      <c r="C32" s="166">
        <v>21.56</v>
      </c>
      <c r="D32" s="166">
        <v>8.7799999999999994</v>
      </c>
      <c r="E32" s="166">
        <v>0.40300000000000002</v>
      </c>
    </row>
    <row r="33" spans="1:8">
      <c r="A33" s="165">
        <v>27</v>
      </c>
      <c r="B33" s="166">
        <v>9.7810000000000006</v>
      </c>
      <c r="C33" s="166">
        <v>17.518000000000001</v>
      </c>
      <c r="D33" s="166">
        <v>7.6929999999999996</v>
      </c>
      <c r="E33" s="166">
        <v>0.624</v>
      </c>
      <c r="H33" s="162" t="s">
        <v>57</v>
      </c>
    </row>
    <row r="34" spans="1:8">
      <c r="A34" s="165">
        <v>28</v>
      </c>
      <c r="B34" s="166">
        <v>10.88</v>
      </c>
      <c r="C34" s="166">
        <v>13.606999999999999</v>
      </c>
      <c r="D34" s="166">
        <v>7.8860000000000001</v>
      </c>
      <c r="E34" s="166">
        <v>0.73899999999999999</v>
      </c>
    </row>
    <row r="35" spans="1:8">
      <c r="A35" s="165">
        <v>29</v>
      </c>
      <c r="B35" s="166">
        <v>11.271000000000001</v>
      </c>
      <c r="C35" s="166">
        <v>10.933999999999999</v>
      </c>
      <c r="D35" s="166">
        <v>8.2080000000000002</v>
      </c>
      <c r="E35" s="166">
        <v>0.44800000000000001</v>
      </c>
    </row>
    <row r="36" spans="1:8">
      <c r="A36" s="165">
        <v>30</v>
      </c>
      <c r="B36" s="166">
        <v>11.58</v>
      </c>
      <c r="C36" s="166">
        <v>9.0609999999999999</v>
      </c>
      <c r="D36" s="166">
        <v>6.8360000000000003</v>
      </c>
      <c r="E36" s="166">
        <v>0.23400000000000001</v>
      </c>
    </row>
    <row r="37" spans="1:8">
      <c r="A37" s="165">
        <v>31</v>
      </c>
      <c r="B37" s="166">
        <v>11.704000000000001</v>
      </c>
      <c r="C37" s="166">
        <v>7.34</v>
      </c>
      <c r="D37" s="166">
        <v>6.5279999999999996</v>
      </c>
      <c r="E37" s="166">
        <v>0.72499999999999998</v>
      </c>
    </row>
    <row r="38" spans="1:8">
      <c r="A38" s="165">
        <v>32</v>
      </c>
      <c r="B38" s="166">
        <v>11.632</v>
      </c>
      <c r="C38" s="166">
        <v>6.3609999999999998</v>
      </c>
      <c r="D38" s="166">
        <v>6.4279999999999999</v>
      </c>
      <c r="E38" s="166">
        <v>0.374</v>
      </c>
    </row>
    <row r="39" spans="1:8">
      <c r="A39" s="165">
        <v>33</v>
      </c>
      <c r="B39" s="166">
        <v>12.018000000000001</v>
      </c>
      <c r="C39" s="166">
        <v>5.3440000000000003</v>
      </c>
      <c r="D39" s="166">
        <v>7.077</v>
      </c>
      <c r="E39" s="166">
        <v>0.41</v>
      </c>
    </row>
    <row r="40" spans="1:8">
      <c r="A40" s="165">
        <v>34</v>
      </c>
      <c r="B40" s="166">
        <v>11.787000000000001</v>
      </c>
      <c r="C40" s="166">
        <v>4.8929999999999998</v>
      </c>
      <c r="D40" s="166">
        <v>6.6639999999999997</v>
      </c>
      <c r="E40" s="166">
        <v>0.48599999999999999</v>
      </c>
    </row>
    <row r="41" spans="1:8">
      <c r="A41" s="165">
        <v>35</v>
      </c>
      <c r="B41" s="166">
        <v>11.698</v>
      </c>
      <c r="C41" s="166">
        <v>4.25</v>
      </c>
      <c r="D41" s="166">
        <v>6.8780000000000001</v>
      </c>
      <c r="E41" s="166">
        <v>0.27100000000000002</v>
      </c>
    </row>
    <row r="42" spans="1:8">
      <c r="A42" s="165">
        <v>36</v>
      </c>
      <c r="B42" s="166">
        <v>11.625999999999999</v>
      </c>
      <c r="C42" s="166">
        <v>3.831</v>
      </c>
      <c r="D42" s="166">
        <v>7.024</v>
      </c>
      <c r="E42" s="166">
        <v>0.32200000000000001</v>
      </c>
    </row>
    <row r="43" spans="1:8">
      <c r="A43" s="165">
        <v>37</v>
      </c>
      <c r="B43" s="166">
        <v>11.32</v>
      </c>
      <c r="C43" s="166">
        <v>3.5270000000000001</v>
      </c>
      <c r="D43" s="166">
        <v>6.0279999999999996</v>
      </c>
      <c r="E43" s="166">
        <v>0.502</v>
      </c>
    </row>
    <row r="44" spans="1:8">
      <c r="A44" s="165">
        <v>38</v>
      </c>
      <c r="B44" s="166">
        <v>11.593</v>
      </c>
      <c r="C44" s="166">
        <v>3.2120000000000002</v>
      </c>
      <c r="D44" s="166">
        <v>6.4020000000000001</v>
      </c>
      <c r="E44" s="166">
        <v>0.59799999999999998</v>
      </c>
    </row>
    <row r="45" spans="1:8">
      <c r="A45" s="165">
        <v>39</v>
      </c>
      <c r="B45" s="166">
        <v>11.516999999999999</v>
      </c>
      <c r="C45" s="166">
        <v>2.8660000000000001</v>
      </c>
      <c r="D45" s="166">
        <v>6.9969999999999999</v>
      </c>
      <c r="E45" s="166">
        <v>0.89100000000000001</v>
      </c>
    </row>
    <row r="46" spans="1:8">
      <c r="A46" s="165">
        <v>40</v>
      </c>
      <c r="B46" s="166">
        <v>10.984999999999999</v>
      </c>
      <c r="C46" s="166">
        <v>2.5739999999999998</v>
      </c>
      <c r="D46" s="166">
        <v>5.5140000000000002</v>
      </c>
      <c r="E46" s="166">
        <v>1.343</v>
      </c>
    </row>
    <row r="47" spans="1:8">
      <c r="A47" s="165">
        <v>41</v>
      </c>
      <c r="B47" s="166">
        <v>10.877000000000001</v>
      </c>
      <c r="C47" s="166">
        <v>2.3969999999999998</v>
      </c>
      <c r="D47" s="166">
        <v>6.7060000000000004</v>
      </c>
      <c r="E47" s="166">
        <v>1.7490000000000001</v>
      </c>
    </row>
    <row r="48" spans="1:8">
      <c r="A48" s="165">
        <v>42</v>
      </c>
      <c r="B48" s="166">
        <v>11.794</v>
      </c>
      <c r="C48" s="166">
        <v>2.3050000000000002</v>
      </c>
      <c r="D48" s="166">
        <v>6.468</v>
      </c>
      <c r="E48" s="166">
        <v>2.4500000000000002</v>
      </c>
    </row>
    <row r="49" spans="1:5">
      <c r="A49" s="165">
        <v>43</v>
      </c>
      <c r="B49" s="166">
        <v>12.406000000000001</v>
      </c>
      <c r="C49" s="166">
        <v>2.0630000000000002</v>
      </c>
      <c r="D49" s="166">
        <v>5.5709999999999997</v>
      </c>
      <c r="E49" s="166">
        <v>2.1339999999999999</v>
      </c>
    </row>
    <row r="50" spans="1:5">
      <c r="A50" s="165">
        <v>44</v>
      </c>
      <c r="B50" s="166">
        <v>11.536</v>
      </c>
      <c r="C50" s="166">
        <v>1.9330000000000001</v>
      </c>
      <c r="D50" s="166">
        <v>5.99</v>
      </c>
      <c r="E50" s="166">
        <v>2.3740000000000001</v>
      </c>
    </row>
    <row r="51" spans="1:5">
      <c r="A51" s="165">
        <v>45</v>
      </c>
      <c r="B51" s="166">
        <v>12.53</v>
      </c>
      <c r="C51" s="166">
        <v>1.81</v>
      </c>
      <c r="D51" s="166">
        <v>5.8540000000000001</v>
      </c>
      <c r="E51" s="166">
        <v>2.536</v>
      </c>
    </row>
    <row r="52" spans="1:5">
      <c r="A52" s="165">
        <v>46</v>
      </c>
      <c r="B52" s="166">
        <v>13.04</v>
      </c>
      <c r="C52" s="166">
        <v>1.768</v>
      </c>
      <c r="D52" s="166">
        <v>6.8659999999999997</v>
      </c>
      <c r="E52" s="166">
        <v>3.141</v>
      </c>
    </row>
    <row r="53" spans="1:5">
      <c r="A53" s="165">
        <v>47</v>
      </c>
      <c r="B53" s="166">
        <v>13.544</v>
      </c>
      <c r="C53" s="166">
        <v>1.615</v>
      </c>
      <c r="D53" s="166">
        <v>6.1550000000000002</v>
      </c>
      <c r="E53" s="166">
        <v>2.63</v>
      </c>
    </row>
    <row r="54" spans="1:5">
      <c r="A54" s="165">
        <v>48</v>
      </c>
      <c r="B54" s="166">
        <v>14.356</v>
      </c>
      <c r="C54" s="166">
        <v>1.595</v>
      </c>
      <c r="D54" s="166">
        <v>5.3579999999999997</v>
      </c>
      <c r="E54" s="166">
        <v>2.3090000000000002</v>
      </c>
    </row>
    <row r="55" spans="1:5">
      <c r="A55" s="165">
        <v>49</v>
      </c>
      <c r="B55" s="166">
        <v>14.474</v>
      </c>
      <c r="C55" s="166">
        <v>1.4550000000000001</v>
      </c>
      <c r="D55" s="166">
        <v>5.625</v>
      </c>
      <c r="E55" s="166">
        <v>3.3839999999999999</v>
      </c>
    </row>
    <row r="56" spans="1:5">
      <c r="A56" s="165">
        <v>50</v>
      </c>
      <c r="B56" s="166">
        <v>15.57</v>
      </c>
      <c r="C56" s="166">
        <v>1.423</v>
      </c>
      <c r="D56" s="166">
        <v>7.0220000000000002</v>
      </c>
      <c r="E56" s="166">
        <v>3.7250000000000001</v>
      </c>
    </row>
    <row r="57" spans="1:5">
      <c r="A57" s="165">
        <v>51</v>
      </c>
      <c r="B57" s="166">
        <v>16.167000000000002</v>
      </c>
      <c r="C57" s="166">
        <v>1.446</v>
      </c>
      <c r="D57" s="166">
        <v>6.6920000000000002</v>
      </c>
      <c r="E57" s="166">
        <v>3.4950000000000001</v>
      </c>
    </row>
    <row r="58" spans="1:5">
      <c r="A58" s="165">
        <v>52</v>
      </c>
      <c r="B58" s="166">
        <v>16.155999999999999</v>
      </c>
      <c r="C58" s="166">
        <v>1.302</v>
      </c>
      <c r="D58" s="166">
        <v>6.17</v>
      </c>
      <c r="E58" s="166">
        <v>3.8980000000000001</v>
      </c>
    </row>
    <row r="59" spans="1:5">
      <c r="A59" s="165">
        <v>53</v>
      </c>
      <c r="B59" s="166">
        <v>17.187999999999999</v>
      </c>
      <c r="C59" s="166">
        <v>1.232</v>
      </c>
      <c r="D59" s="166">
        <v>6.1580000000000004</v>
      </c>
      <c r="E59" s="166">
        <v>3.9420000000000002</v>
      </c>
    </row>
    <row r="60" spans="1:5">
      <c r="A60" s="165">
        <v>54</v>
      </c>
      <c r="B60" s="166">
        <v>17.93</v>
      </c>
      <c r="C60" s="166">
        <v>1.0880000000000001</v>
      </c>
      <c r="D60" s="166">
        <v>5.7480000000000002</v>
      </c>
      <c r="E60" s="166">
        <v>4.3360000000000003</v>
      </c>
    </row>
    <row r="61" spans="1:5">
      <c r="A61" s="165">
        <v>55</v>
      </c>
      <c r="B61" s="166">
        <v>19.387</v>
      </c>
      <c r="C61" s="166">
        <v>0.95499999999999996</v>
      </c>
      <c r="D61" s="166">
        <v>6.2869999999999999</v>
      </c>
      <c r="E61" s="166">
        <v>4.7190000000000003</v>
      </c>
    </row>
    <row r="62" spans="1:5">
      <c r="A62" s="165">
        <v>56</v>
      </c>
      <c r="B62" s="166">
        <v>19.573</v>
      </c>
      <c r="C62" s="166">
        <v>1.03</v>
      </c>
      <c r="D62" s="166">
        <v>5.266</v>
      </c>
      <c r="E62" s="166">
        <v>4.63</v>
      </c>
    </row>
    <row r="63" spans="1:5">
      <c r="A63" s="165">
        <v>57</v>
      </c>
      <c r="B63" s="166">
        <v>20.434999999999999</v>
      </c>
      <c r="C63" s="166">
        <v>0.94</v>
      </c>
      <c r="D63" s="166">
        <v>5.6669999999999998</v>
      </c>
      <c r="E63" s="166">
        <v>4.9160000000000004</v>
      </c>
    </row>
    <row r="64" spans="1:5">
      <c r="A64" s="165">
        <v>58</v>
      </c>
      <c r="B64" s="166">
        <v>21.361000000000001</v>
      </c>
      <c r="C64" s="166">
        <v>0.76700000000000002</v>
      </c>
      <c r="D64" s="166">
        <v>5.2</v>
      </c>
      <c r="E64" s="166">
        <v>5.5750000000000002</v>
      </c>
    </row>
    <row r="65" spans="1:5">
      <c r="A65" s="165">
        <v>59</v>
      </c>
      <c r="B65" s="166">
        <v>22.097000000000001</v>
      </c>
      <c r="C65" s="166">
        <v>0.67400000000000004</v>
      </c>
      <c r="D65" s="166">
        <v>5.0259999999999998</v>
      </c>
      <c r="E65" s="166">
        <v>5.7649999999999997</v>
      </c>
    </row>
    <row r="66" spans="1:5">
      <c r="A66" s="165">
        <v>60</v>
      </c>
      <c r="B66" s="166">
        <v>23.428999999999998</v>
      </c>
      <c r="C66" s="166">
        <v>0.48899999999999999</v>
      </c>
      <c r="D66" s="166">
        <v>5.6150000000000002</v>
      </c>
      <c r="E66" s="166">
        <v>5.6440000000000001</v>
      </c>
    </row>
    <row r="67" spans="1:5">
      <c r="A67" s="165">
        <v>61</v>
      </c>
      <c r="B67" s="166">
        <v>24.802</v>
      </c>
      <c r="C67" s="166">
        <v>0.41399999999999998</v>
      </c>
      <c r="D67" s="166">
        <v>3.7240000000000002</v>
      </c>
      <c r="E67" s="166">
        <v>6.4619999999999997</v>
      </c>
    </row>
    <row r="68" spans="1:5">
      <c r="A68" s="165">
        <v>62</v>
      </c>
      <c r="B68" s="166">
        <v>24.916</v>
      </c>
      <c r="C68" s="166">
        <v>0.27800000000000002</v>
      </c>
      <c r="D68" s="166">
        <v>4.2249999999999996</v>
      </c>
      <c r="E68" s="166">
        <v>7.141</v>
      </c>
    </row>
    <row r="69" spans="1:5">
      <c r="A69" s="165">
        <v>63</v>
      </c>
      <c r="B69" s="166">
        <v>26.896999999999998</v>
      </c>
      <c r="C69" s="166">
        <v>0.224</v>
      </c>
      <c r="D69" s="166">
        <v>3.573</v>
      </c>
      <c r="E69" s="166">
        <v>7.15</v>
      </c>
    </row>
    <row r="70" spans="1:5">
      <c r="A70" s="165">
        <v>64</v>
      </c>
      <c r="B70" s="166">
        <v>27.140999999999998</v>
      </c>
      <c r="C70" s="166">
        <v>0.19600000000000001</v>
      </c>
      <c r="D70" s="166">
        <v>2.3740000000000001</v>
      </c>
      <c r="E70" s="166">
        <v>6.6550000000000002</v>
      </c>
    </row>
    <row r="71" spans="1:5">
      <c r="A71" s="165">
        <v>65</v>
      </c>
      <c r="B71" s="166">
        <v>29.151</v>
      </c>
      <c r="C71" s="166">
        <v>0.156</v>
      </c>
      <c r="D71" s="166">
        <v>3.234</v>
      </c>
      <c r="E71" s="166">
        <v>8.359</v>
      </c>
    </row>
    <row r="72" spans="1:5">
      <c r="A72" s="165">
        <v>66</v>
      </c>
      <c r="B72" s="166">
        <v>29.962</v>
      </c>
      <c r="C72" s="166">
        <v>0.126</v>
      </c>
      <c r="D72" s="166">
        <v>1.9039999999999999</v>
      </c>
      <c r="E72" s="166">
        <v>8.5389999999999997</v>
      </c>
    </row>
    <row r="73" spans="1:5">
      <c r="A73" s="165">
        <v>67</v>
      </c>
      <c r="B73" s="166">
        <v>32.048000000000002</v>
      </c>
      <c r="C73" s="166">
        <v>9.0999999999999998E-2</v>
      </c>
      <c r="D73" s="166">
        <v>0.91800000000000004</v>
      </c>
      <c r="E73" s="166">
        <v>8.9689999999999994</v>
      </c>
    </row>
    <row r="74" spans="1:5">
      <c r="A74" s="165">
        <v>68</v>
      </c>
      <c r="B74" s="166">
        <v>33.387999999999998</v>
      </c>
      <c r="C74" s="166">
        <v>8.5999999999999993E-2</v>
      </c>
      <c r="D74" s="166">
        <v>0.79800000000000004</v>
      </c>
      <c r="E74" s="166">
        <v>10.7</v>
      </c>
    </row>
    <row r="75" spans="1:5">
      <c r="A75" s="165">
        <v>69</v>
      </c>
      <c r="B75" s="166">
        <v>35.609000000000002</v>
      </c>
      <c r="C75" s="166">
        <v>7.0000000000000007E-2</v>
      </c>
      <c r="D75" s="166">
        <v>1.339</v>
      </c>
      <c r="E75" s="166">
        <v>11.471</v>
      </c>
    </row>
    <row r="76" spans="1:5">
      <c r="A76" s="165">
        <v>70</v>
      </c>
      <c r="B76" s="166">
        <v>37.162999999999997</v>
      </c>
      <c r="C76" s="166">
        <v>7.0999999999999994E-2</v>
      </c>
      <c r="D76" s="166">
        <v>1.1639999999999999</v>
      </c>
      <c r="E76" s="166">
        <v>13.722</v>
      </c>
    </row>
    <row r="77" spans="1:5">
      <c r="A77" s="165">
        <v>71</v>
      </c>
      <c r="B77" s="166">
        <v>38.398000000000003</v>
      </c>
      <c r="C77" s="166">
        <v>7.5999999999999998E-2</v>
      </c>
      <c r="D77" s="166">
        <v>0.97299999999999998</v>
      </c>
      <c r="E77" s="166">
        <v>14.551</v>
      </c>
    </row>
    <row r="78" spans="1:5">
      <c r="A78" s="165">
        <v>72</v>
      </c>
      <c r="B78" s="166">
        <v>39.192</v>
      </c>
      <c r="C78" s="166">
        <v>6.9000000000000006E-2</v>
      </c>
      <c r="D78" s="166">
        <v>0.94099999999999995</v>
      </c>
      <c r="E78" s="166">
        <v>16.079999999999998</v>
      </c>
    </row>
    <row r="79" spans="1:5">
      <c r="A79" s="165">
        <v>73</v>
      </c>
      <c r="B79" s="166">
        <v>39.15</v>
      </c>
      <c r="C79" s="166">
        <v>5.8999999999999997E-2</v>
      </c>
      <c r="D79" s="166">
        <v>0.68600000000000005</v>
      </c>
      <c r="E79" s="166">
        <v>16.981000000000002</v>
      </c>
    </row>
    <row r="80" spans="1:5">
      <c r="A80" s="165">
        <v>74</v>
      </c>
      <c r="B80" s="166">
        <v>43.039000000000001</v>
      </c>
      <c r="C80" s="166">
        <v>6.4000000000000001E-2</v>
      </c>
      <c r="D80" s="166">
        <v>1.454</v>
      </c>
      <c r="E80" s="166">
        <v>21.106000000000002</v>
      </c>
    </row>
    <row r="81" spans="1:5">
      <c r="A81" s="165">
        <v>75</v>
      </c>
      <c r="B81" s="166">
        <v>45.808</v>
      </c>
      <c r="C81" s="166">
        <v>7.9000000000000001E-2</v>
      </c>
      <c r="D81" s="166">
        <v>0.63900000000000001</v>
      </c>
      <c r="E81" s="166">
        <v>23.706</v>
      </c>
    </row>
    <row r="82" spans="1:5">
      <c r="A82" s="165">
        <v>76</v>
      </c>
      <c r="B82" s="166">
        <v>43.960999999999999</v>
      </c>
      <c r="C82" s="166">
        <v>6.2E-2</v>
      </c>
      <c r="D82" s="166">
        <v>0.44800000000000001</v>
      </c>
      <c r="E82" s="166">
        <v>27.234999999999999</v>
      </c>
    </row>
    <row r="83" spans="1:5">
      <c r="A83" s="165">
        <v>77</v>
      </c>
      <c r="B83" s="166">
        <v>47.276000000000003</v>
      </c>
      <c r="C83" s="166">
        <v>0.05</v>
      </c>
      <c r="D83" s="166">
        <v>0.79100000000000004</v>
      </c>
      <c r="E83" s="166">
        <v>28.591000000000001</v>
      </c>
    </row>
    <row r="84" spans="1:5">
      <c r="A84" s="165">
        <v>78</v>
      </c>
      <c r="B84" s="166">
        <v>48.542000000000002</v>
      </c>
      <c r="C84" s="166">
        <v>6.9000000000000006E-2</v>
      </c>
      <c r="D84" s="166">
        <v>1.1910000000000001</v>
      </c>
      <c r="E84" s="166">
        <v>34.173999999999999</v>
      </c>
    </row>
    <row r="85" spans="1:5">
      <c r="A85" s="165">
        <v>79</v>
      </c>
      <c r="B85" s="166">
        <v>49.908000000000001</v>
      </c>
      <c r="C85" s="166">
        <v>5.5E-2</v>
      </c>
      <c r="D85" s="166">
        <v>0.51100000000000001</v>
      </c>
      <c r="E85" s="166">
        <v>41.679000000000002</v>
      </c>
    </row>
    <row r="86" spans="1:5">
      <c r="A86" s="165">
        <v>80</v>
      </c>
      <c r="B86" s="166">
        <v>49.058</v>
      </c>
      <c r="C86" s="166">
        <v>3.9E-2</v>
      </c>
      <c r="D86" s="166">
        <v>0.47099999999999997</v>
      </c>
      <c r="E86" s="166">
        <v>48.100999999999999</v>
      </c>
    </row>
    <row r="87" spans="1:5">
      <c r="A87" s="165">
        <v>81</v>
      </c>
      <c r="B87" s="166">
        <v>49.494</v>
      </c>
      <c r="C87" s="166">
        <v>5.0999999999999997E-2</v>
      </c>
      <c r="D87" s="166">
        <v>0.58899999999999997</v>
      </c>
      <c r="E87" s="166">
        <v>57.732999999999997</v>
      </c>
    </row>
    <row r="88" spans="1:5">
      <c r="A88" s="165">
        <v>82</v>
      </c>
      <c r="B88" s="166">
        <v>51.103999999999999</v>
      </c>
      <c r="C88" s="166">
        <v>4.8000000000000001E-2</v>
      </c>
      <c r="D88" s="166">
        <v>0.36</v>
      </c>
      <c r="E88" s="166">
        <v>64.072999999999993</v>
      </c>
    </row>
    <row r="89" spans="1:5">
      <c r="A89" s="165">
        <v>83</v>
      </c>
      <c r="B89" s="166">
        <v>52.256</v>
      </c>
      <c r="C89" s="166">
        <v>4.2999999999999997E-2</v>
      </c>
      <c r="D89" s="166">
        <v>0.64900000000000002</v>
      </c>
      <c r="E89" s="166">
        <v>77.47</v>
      </c>
    </row>
    <row r="90" spans="1:5">
      <c r="A90" s="165">
        <v>84</v>
      </c>
      <c r="B90" s="166">
        <v>51.853999999999999</v>
      </c>
      <c r="C90" s="166">
        <v>4.4999999999999998E-2</v>
      </c>
      <c r="D90" s="166">
        <v>0.79100000000000004</v>
      </c>
      <c r="E90" s="166">
        <v>84.488</v>
      </c>
    </row>
    <row r="91" spans="1:5">
      <c r="A91" s="165">
        <v>85</v>
      </c>
      <c r="B91" s="166">
        <v>51.173999999999999</v>
      </c>
      <c r="C91" s="166">
        <v>3.5000000000000003E-2</v>
      </c>
      <c r="D91" s="166">
        <v>0.55100000000000005</v>
      </c>
      <c r="E91" s="166">
        <v>93.983000000000004</v>
      </c>
    </row>
    <row r="92" spans="1:5">
      <c r="A92" s="165">
        <v>86</v>
      </c>
      <c r="B92" s="166">
        <v>50.719000000000001</v>
      </c>
      <c r="C92" s="166">
        <v>2.1000000000000001E-2</v>
      </c>
      <c r="D92" s="166">
        <v>0.63</v>
      </c>
      <c r="E92" s="166">
        <v>110.806</v>
      </c>
    </row>
    <row r="93" spans="1:5">
      <c r="A93" s="165">
        <v>87</v>
      </c>
      <c r="B93" s="166">
        <v>49.067999999999998</v>
      </c>
      <c r="C93" s="166">
        <v>2.9000000000000001E-2</v>
      </c>
      <c r="D93" s="166">
        <v>8.9999999999999993E-3</v>
      </c>
      <c r="E93" s="166">
        <v>124.14</v>
      </c>
    </row>
    <row r="94" spans="1:5">
      <c r="A94" s="165">
        <v>88</v>
      </c>
      <c r="B94" s="166">
        <v>51.954999999999998</v>
      </c>
      <c r="C94" s="166">
        <v>0.02</v>
      </c>
      <c r="D94" s="166">
        <v>0.60199999999999998</v>
      </c>
      <c r="E94" s="166">
        <v>135.81399999999999</v>
      </c>
    </row>
    <row r="95" spans="1:5">
      <c r="A95" s="165">
        <v>89</v>
      </c>
      <c r="B95" s="166">
        <v>50.191000000000003</v>
      </c>
      <c r="C95" s="166">
        <v>1.7000000000000001E-2</v>
      </c>
      <c r="D95" s="166">
        <v>9.0999999999999998E-2</v>
      </c>
      <c r="E95" s="166">
        <v>155.19499999999999</v>
      </c>
    </row>
    <row r="96" spans="1:5">
      <c r="A96" s="165">
        <v>90</v>
      </c>
      <c r="B96" s="166">
        <v>47.542000000000002</v>
      </c>
      <c r="C96" s="166">
        <v>1.4E-2</v>
      </c>
      <c r="D96" s="166">
        <v>1.218</v>
      </c>
      <c r="E96" s="166">
        <v>172.21100000000001</v>
      </c>
    </row>
  </sheetData>
  <mergeCells count="1">
    <mergeCell ref="U2:V2"/>
  </mergeCells>
  <hyperlinks>
    <hyperlink ref="U2:V2" location="Indhold!A1" display="Tilbage til oversigt" xr:uid="{08BD0F15-8389-4E37-8E4A-3C1B9B5392C2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DDB5-FB7B-4EB4-9D1A-716A9F7D392E}">
  <dimension ref="A2:V96"/>
  <sheetViews>
    <sheetView topLeftCell="D1" workbookViewId="0">
      <selection activeCell="U2" sqref="U2:V2"/>
    </sheetView>
  </sheetViews>
  <sheetFormatPr defaultColWidth="9.140625" defaultRowHeight="15"/>
  <cols>
    <col min="1" max="1" width="9.42578125" style="163" customWidth="1"/>
    <col min="2" max="2" width="21.7109375" style="163" bestFit="1" customWidth="1"/>
    <col min="3" max="3" width="13.85546875" style="163" bestFit="1" customWidth="1"/>
    <col min="4" max="4" width="12" style="163" bestFit="1" customWidth="1"/>
    <col min="5" max="5" width="21.85546875" style="163" customWidth="1"/>
    <col min="6" max="12" width="9.140625" style="163"/>
    <col min="13" max="14" width="9.42578125" style="163" customWidth="1"/>
    <col min="15" max="16384" width="9.140625" style="163"/>
  </cols>
  <sheetData>
    <row r="2" spans="1:22">
      <c r="A2" s="33" t="s">
        <v>592</v>
      </c>
      <c r="B2" s="33" t="s">
        <v>591</v>
      </c>
      <c r="C2" s="33"/>
      <c r="D2" s="33"/>
      <c r="E2" s="33"/>
      <c r="F2" s="33"/>
      <c r="G2" s="33"/>
      <c r="H2" s="31" t="s">
        <v>93</v>
      </c>
      <c r="I2" s="31" t="s">
        <v>571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3"/>
      <c r="U2" s="204" t="s">
        <v>78</v>
      </c>
      <c r="V2" s="204"/>
    </row>
    <row r="4" spans="1:22">
      <c r="A4" s="167"/>
      <c r="B4" s="168" t="s">
        <v>593</v>
      </c>
      <c r="C4" s="44"/>
      <c r="D4" s="44"/>
      <c r="E4" s="44"/>
      <c r="F4" s="44"/>
      <c r="G4" s="10"/>
    </row>
    <row r="5" spans="1:22">
      <c r="A5" s="167" t="s">
        <v>594</v>
      </c>
      <c r="B5" s="167">
        <v>27.1</v>
      </c>
      <c r="C5" s="164"/>
      <c r="D5" s="164"/>
      <c r="E5" s="164"/>
      <c r="F5" s="158"/>
      <c r="G5" s="159"/>
    </row>
    <row r="6" spans="1:22">
      <c r="A6" s="167" t="s">
        <v>595</v>
      </c>
      <c r="B6" s="167">
        <v>24.900000000000002</v>
      </c>
      <c r="C6" s="166"/>
      <c r="D6" s="166"/>
      <c r="E6" s="166"/>
      <c r="F6" s="158"/>
      <c r="G6" s="159"/>
    </row>
    <row r="7" spans="1:22">
      <c r="A7" s="167" t="s">
        <v>596</v>
      </c>
      <c r="B7" s="167">
        <v>23.1</v>
      </c>
      <c r="C7" s="166"/>
      <c r="D7" s="166"/>
      <c r="E7" s="166"/>
      <c r="F7" s="158"/>
      <c r="G7" s="159"/>
    </row>
    <row r="8" spans="1:22">
      <c r="A8" s="165"/>
      <c r="B8" s="166"/>
      <c r="C8" s="166"/>
      <c r="D8" s="166"/>
      <c r="E8" s="166"/>
      <c r="F8" s="158"/>
      <c r="G8" s="159"/>
    </row>
    <row r="9" spans="1:22">
      <c r="A9" s="165"/>
      <c r="B9" s="166"/>
      <c r="C9" s="166"/>
      <c r="D9" s="166"/>
      <c r="E9" s="166"/>
      <c r="F9" s="158"/>
      <c r="G9" s="159"/>
    </row>
    <row r="10" spans="1:22">
      <c r="A10" s="165"/>
      <c r="B10" s="166"/>
      <c r="C10" s="166"/>
      <c r="D10" s="166"/>
      <c r="E10" s="166"/>
      <c r="F10" s="158"/>
      <c r="G10" s="159"/>
    </row>
    <row r="11" spans="1:22">
      <c r="A11" s="165"/>
      <c r="B11" s="166"/>
      <c r="C11" s="166"/>
      <c r="D11" s="166"/>
      <c r="E11" s="166"/>
      <c r="F11" s="158"/>
      <c r="G11" s="159"/>
    </row>
    <row r="12" spans="1:22">
      <c r="A12" s="165"/>
      <c r="B12" s="166"/>
      <c r="C12" s="166"/>
      <c r="D12" s="166"/>
      <c r="E12" s="166"/>
      <c r="F12" s="158"/>
      <c r="G12" s="159"/>
    </row>
    <row r="13" spans="1:22">
      <c r="A13" s="165"/>
      <c r="B13" s="166"/>
      <c r="C13" s="166"/>
      <c r="D13" s="166"/>
      <c r="E13" s="166"/>
      <c r="F13" s="158"/>
      <c r="G13" s="159"/>
    </row>
    <row r="14" spans="1:22">
      <c r="A14" s="165"/>
      <c r="B14" s="166"/>
      <c r="C14" s="166"/>
      <c r="D14" s="166"/>
      <c r="E14" s="166"/>
      <c r="F14" s="158"/>
      <c r="G14" s="159"/>
    </row>
    <row r="15" spans="1:22">
      <c r="A15" s="165"/>
      <c r="B15" s="166"/>
      <c r="C15" s="166"/>
      <c r="D15" s="166"/>
      <c r="E15" s="166"/>
      <c r="F15" s="158"/>
      <c r="G15" s="159"/>
    </row>
    <row r="16" spans="1:22">
      <c r="A16" s="165"/>
      <c r="B16" s="166"/>
      <c r="C16" s="166"/>
      <c r="D16" s="166"/>
      <c r="E16" s="166"/>
      <c r="F16" s="158"/>
      <c r="G16" s="159"/>
    </row>
    <row r="17" spans="1:9">
      <c r="A17" s="165"/>
      <c r="B17" s="166"/>
      <c r="C17" s="166"/>
      <c r="D17" s="166"/>
      <c r="E17" s="166"/>
      <c r="F17" s="158"/>
      <c r="G17" s="159"/>
    </row>
    <row r="18" spans="1:9">
      <c r="A18" s="165"/>
      <c r="B18" s="166"/>
      <c r="C18" s="166"/>
      <c r="D18" s="166"/>
      <c r="E18" s="166"/>
      <c r="F18" s="158"/>
      <c r="G18" s="159"/>
    </row>
    <row r="19" spans="1:9">
      <c r="A19" s="165"/>
      <c r="B19" s="166"/>
      <c r="C19" s="166"/>
      <c r="D19" s="166"/>
      <c r="E19" s="166"/>
      <c r="F19" s="158"/>
      <c r="G19" s="159"/>
    </row>
    <row r="20" spans="1:9">
      <c r="A20" s="165"/>
      <c r="B20" s="166"/>
      <c r="C20" s="166"/>
      <c r="D20" s="166"/>
      <c r="E20" s="166"/>
      <c r="F20" s="158"/>
      <c r="G20" s="159"/>
    </row>
    <row r="21" spans="1:9">
      <c r="A21" s="165"/>
      <c r="B21" s="166"/>
      <c r="C21" s="166"/>
      <c r="D21" s="166"/>
      <c r="E21" s="166"/>
      <c r="F21" s="156"/>
      <c r="G21" s="156"/>
      <c r="H21" s="156"/>
      <c r="I21" s="156"/>
    </row>
    <row r="22" spans="1:9">
      <c r="A22" s="165"/>
      <c r="B22" s="166"/>
      <c r="C22" s="166"/>
      <c r="D22" s="166"/>
      <c r="E22" s="166"/>
      <c r="F22" s="156"/>
      <c r="G22" s="156"/>
      <c r="H22" s="156"/>
      <c r="I22" s="156"/>
    </row>
    <row r="23" spans="1:9">
      <c r="A23" s="165"/>
      <c r="B23" s="166"/>
      <c r="C23" s="166"/>
      <c r="D23" s="166"/>
      <c r="E23" s="166"/>
      <c r="F23" s="156"/>
      <c r="G23" s="156"/>
      <c r="H23" s="156"/>
      <c r="I23" s="156"/>
    </row>
    <row r="24" spans="1:9">
      <c r="A24" s="165"/>
      <c r="B24" s="166"/>
      <c r="C24" s="166"/>
      <c r="D24" s="166"/>
      <c r="E24" s="166"/>
      <c r="F24" s="156"/>
      <c r="G24" s="156"/>
      <c r="H24" s="156"/>
      <c r="I24" s="156"/>
    </row>
    <row r="25" spans="1:9">
      <c r="A25" s="165"/>
      <c r="B25" s="166"/>
      <c r="C25" s="166"/>
      <c r="D25" s="166"/>
      <c r="E25" s="166"/>
      <c r="F25" s="156"/>
      <c r="G25" s="156"/>
      <c r="H25" s="156"/>
      <c r="I25" s="156"/>
    </row>
    <row r="26" spans="1:9">
      <c r="A26" s="165"/>
      <c r="B26" s="166"/>
      <c r="C26" s="166"/>
      <c r="D26" s="166"/>
      <c r="E26" s="166"/>
    </row>
    <row r="27" spans="1:9">
      <c r="A27" s="165"/>
      <c r="B27" s="166"/>
      <c r="C27" s="166"/>
      <c r="D27" s="166"/>
      <c r="E27" s="166"/>
    </row>
    <row r="28" spans="1:9">
      <c r="A28" s="165"/>
      <c r="B28" s="166"/>
      <c r="C28" s="166"/>
      <c r="D28" s="166"/>
      <c r="E28" s="166"/>
    </row>
    <row r="29" spans="1:9">
      <c r="A29" s="165"/>
      <c r="B29" s="166"/>
      <c r="C29" s="166"/>
      <c r="D29" s="166"/>
      <c r="E29" s="166"/>
    </row>
    <row r="30" spans="1:9">
      <c r="A30" s="165"/>
      <c r="B30" s="166"/>
      <c r="C30" s="166"/>
      <c r="D30" s="166"/>
      <c r="E30" s="166"/>
    </row>
    <row r="31" spans="1:9">
      <c r="A31" s="165"/>
      <c r="B31" s="166"/>
      <c r="C31" s="166"/>
      <c r="D31" s="166"/>
      <c r="E31" s="166"/>
    </row>
    <row r="32" spans="1:9">
      <c r="A32" s="165"/>
      <c r="B32" s="166"/>
      <c r="C32" s="166"/>
      <c r="D32" s="166"/>
      <c r="E32" s="166"/>
    </row>
    <row r="33" spans="1:5">
      <c r="A33" s="165"/>
      <c r="B33" s="166"/>
      <c r="C33" s="166"/>
      <c r="D33" s="166"/>
      <c r="E33" s="166"/>
    </row>
    <row r="34" spans="1:5">
      <c r="A34" s="165"/>
      <c r="B34" s="166"/>
      <c r="C34" s="166"/>
      <c r="D34" s="166"/>
      <c r="E34" s="166"/>
    </row>
    <row r="35" spans="1:5">
      <c r="A35" s="165"/>
      <c r="B35" s="166"/>
      <c r="C35" s="166"/>
      <c r="D35" s="166"/>
      <c r="E35" s="166"/>
    </row>
    <row r="36" spans="1:5">
      <c r="A36" s="165"/>
      <c r="B36" s="166"/>
      <c r="C36" s="166"/>
      <c r="D36" s="166"/>
      <c r="E36" s="166"/>
    </row>
    <row r="37" spans="1:5">
      <c r="A37" s="165"/>
      <c r="B37" s="166"/>
      <c r="C37" s="166"/>
      <c r="D37" s="166"/>
      <c r="E37" s="166"/>
    </row>
    <row r="38" spans="1:5">
      <c r="A38" s="165"/>
      <c r="B38" s="166"/>
      <c r="C38" s="166"/>
      <c r="D38" s="166"/>
      <c r="E38" s="166"/>
    </row>
    <row r="39" spans="1:5">
      <c r="A39" s="165"/>
      <c r="B39" s="166"/>
      <c r="C39" s="166"/>
      <c r="D39" s="166"/>
      <c r="E39" s="166"/>
    </row>
    <row r="40" spans="1:5">
      <c r="A40" s="165"/>
      <c r="B40" s="166"/>
      <c r="C40" s="166"/>
      <c r="D40" s="166"/>
      <c r="E40" s="166"/>
    </row>
    <row r="41" spans="1:5">
      <c r="A41" s="165"/>
      <c r="B41" s="166"/>
      <c r="C41" s="166"/>
      <c r="D41" s="166"/>
      <c r="E41" s="166"/>
    </row>
    <row r="42" spans="1:5">
      <c r="A42" s="165"/>
      <c r="B42" s="166"/>
      <c r="C42" s="166"/>
      <c r="D42" s="166"/>
      <c r="E42" s="166"/>
    </row>
    <row r="43" spans="1:5">
      <c r="A43" s="165"/>
      <c r="B43" s="166"/>
      <c r="C43" s="166"/>
      <c r="D43" s="166"/>
      <c r="E43" s="166"/>
    </row>
    <row r="44" spans="1:5">
      <c r="A44" s="165"/>
      <c r="B44" s="166"/>
      <c r="C44" s="166"/>
      <c r="D44" s="166"/>
      <c r="E44" s="166"/>
    </row>
    <row r="45" spans="1:5">
      <c r="A45" s="165"/>
      <c r="B45" s="166"/>
      <c r="C45" s="166"/>
      <c r="D45" s="166"/>
      <c r="E45" s="166"/>
    </row>
    <row r="46" spans="1:5">
      <c r="A46" s="165"/>
      <c r="B46" s="166"/>
      <c r="C46" s="166"/>
      <c r="D46" s="166"/>
      <c r="E46" s="166"/>
    </row>
    <row r="47" spans="1:5">
      <c r="A47" s="165"/>
      <c r="B47" s="166"/>
      <c r="C47" s="166"/>
      <c r="D47" s="166"/>
      <c r="E47" s="166"/>
    </row>
    <row r="48" spans="1:5">
      <c r="A48" s="165"/>
      <c r="B48" s="166"/>
      <c r="C48" s="166"/>
      <c r="D48" s="166"/>
      <c r="E48" s="166"/>
    </row>
    <row r="49" spans="1:5">
      <c r="A49" s="165"/>
      <c r="B49" s="166"/>
      <c r="C49" s="166"/>
      <c r="D49" s="166"/>
      <c r="E49" s="166"/>
    </row>
    <row r="50" spans="1:5">
      <c r="A50" s="165"/>
      <c r="B50" s="166"/>
      <c r="C50" s="166"/>
      <c r="D50" s="166"/>
      <c r="E50" s="166"/>
    </row>
    <row r="51" spans="1:5">
      <c r="A51" s="165"/>
      <c r="B51" s="166"/>
      <c r="C51" s="166"/>
      <c r="D51" s="166"/>
      <c r="E51" s="166"/>
    </row>
    <row r="52" spans="1:5">
      <c r="A52" s="165"/>
      <c r="B52" s="166"/>
      <c r="C52" s="166"/>
      <c r="D52" s="166"/>
      <c r="E52" s="166"/>
    </row>
    <row r="53" spans="1:5">
      <c r="A53" s="165"/>
      <c r="B53" s="166"/>
      <c r="C53" s="166"/>
      <c r="D53" s="166"/>
      <c r="E53" s="166"/>
    </row>
    <row r="54" spans="1:5">
      <c r="A54" s="165"/>
      <c r="B54" s="166"/>
      <c r="C54" s="166"/>
      <c r="D54" s="166"/>
      <c r="E54" s="166"/>
    </row>
    <row r="55" spans="1:5">
      <c r="A55" s="165"/>
      <c r="B55" s="166"/>
      <c r="C55" s="166"/>
      <c r="D55" s="166"/>
      <c r="E55" s="166"/>
    </row>
    <row r="56" spans="1:5">
      <c r="A56" s="165"/>
      <c r="B56" s="166"/>
      <c r="C56" s="166"/>
      <c r="D56" s="166"/>
      <c r="E56" s="166"/>
    </row>
    <row r="57" spans="1:5">
      <c r="A57" s="165"/>
      <c r="B57" s="166"/>
      <c r="C57" s="166"/>
      <c r="D57" s="166"/>
      <c r="E57" s="166"/>
    </row>
    <row r="58" spans="1:5">
      <c r="A58" s="165"/>
      <c r="B58" s="166"/>
      <c r="C58" s="166"/>
      <c r="D58" s="166"/>
      <c r="E58" s="166"/>
    </row>
    <row r="59" spans="1:5">
      <c r="A59" s="165"/>
      <c r="B59" s="166"/>
      <c r="C59" s="166"/>
      <c r="D59" s="166"/>
      <c r="E59" s="166"/>
    </row>
    <row r="60" spans="1:5">
      <c r="A60" s="165"/>
      <c r="B60" s="166"/>
      <c r="C60" s="166"/>
      <c r="D60" s="166"/>
      <c r="E60" s="166"/>
    </row>
    <row r="61" spans="1:5">
      <c r="A61" s="165"/>
      <c r="B61" s="166"/>
      <c r="C61" s="166"/>
      <c r="D61" s="166"/>
      <c r="E61" s="166"/>
    </row>
    <row r="62" spans="1:5">
      <c r="A62" s="165"/>
      <c r="B62" s="166"/>
      <c r="C62" s="166"/>
      <c r="D62" s="166"/>
      <c r="E62" s="166"/>
    </row>
    <row r="63" spans="1:5">
      <c r="A63" s="165"/>
      <c r="B63" s="166"/>
      <c r="C63" s="166"/>
      <c r="D63" s="166"/>
      <c r="E63" s="166"/>
    </row>
    <row r="64" spans="1:5">
      <c r="A64" s="165"/>
      <c r="B64" s="166"/>
      <c r="C64" s="166"/>
      <c r="D64" s="166"/>
      <c r="E64" s="166"/>
    </row>
    <row r="65" spans="1:5">
      <c r="A65" s="165"/>
      <c r="B65" s="166"/>
      <c r="C65" s="166"/>
      <c r="D65" s="166"/>
      <c r="E65" s="166"/>
    </row>
    <row r="66" spans="1:5">
      <c r="A66" s="165"/>
      <c r="B66" s="166"/>
      <c r="C66" s="166"/>
      <c r="D66" s="166"/>
      <c r="E66" s="166"/>
    </row>
    <row r="67" spans="1:5">
      <c r="A67" s="165"/>
      <c r="B67" s="166"/>
      <c r="C67" s="166"/>
      <c r="D67" s="166"/>
      <c r="E67" s="166"/>
    </row>
    <row r="68" spans="1:5">
      <c r="A68" s="165"/>
      <c r="B68" s="166"/>
      <c r="C68" s="166"/>
      <c r="D68" s="166"/>
      <c r="E68" s="166"/>
    </row>
    <row r="69" spans="1:5">
      <c r="A69" s="165"/>
      <c r="B69" s="166"/>
      <c r="C69" s="166"/>
      <c r="D69" s="166"/>
      <c r="E69" s="166"/>
    </row>
    <row r="70" spans="1:5">
      <c r="A70" s="165"/>
      <c r="B70" s="166"/>
      <c r="C70" s="166"/>
      <c r="D70" s="166"/>
      <c r="E70" s="166"/>
    </row>
    <row r="71" spans="1:5">
      <c r="A71" s="165"/>
      <c r="B71" s="166"/>
      <c r="C71" s="166"/>
      <c r="D71" s="166"/>
      <c r="E71" s="166"/>
    </row>
    <row r="72" spans="1:5">
      <c r="A72" s="165"/>
      <c r="B72" s="166"/>
      <c r="C72" s="166"/>
      <c r="D72" s="166"/>
      <c r="E72" s="166"/>
    </row>
    <row r="73" spans="1:5">
      <c r="A73" s="165"/>
      <c r="B73" s="166"/>
      <c r="C73" s="166"/>
      <c r="D73" s="166"/>
      <c r="E73" s="166"/>
    </row>
    <row r="74" spans="1:5">
      <c r="A74" s="165"/>
      <c r="B74" s="166"/>
      <c r="C74" s="166"/>
      <c r="D74" s="166"/>
      <c r="E74" s="166"/>
    </row>
    <row r="75" spans="1:5">
      <c r="A75" s="165"/>
      <c r="B75" s="166"/>
      <c r="C75" s="166"/>
      <c r="D75" s="166"/>
      <c r="E75" s="166"/>
    </row>
    <row r="76" spans="1:5">
      <c r="A76" s="165"/>
      <c r="B76" s="166"/>
      <c r="C76" s="166"/>
      <c r="D76" s="166"/>
      <c r="E76" s="166"/>
    </row>
    <row r="77" spans="1:5">
      <c r="A77" s="165"/>
      <c r="B77" s="166"/>
      <c r="C77" s="166"/>
      <c r="D77" s="166"/>
      <c r="E77" s="166"/>
    </row>
    <row r="78" spans="1:5">
      <c r="A78" s="165"/>
      <c r="B78" s="166"/>
      <c r="C78" s="166"/>
      <c r="D78" s="166"/>
      <c r="E78" s="166"/>
    </row>
    <row r="79" spans="1:5">
      <c r="A79" s="165"/>
      <c r="B79" s="166"/>
      <c r="C79" s="166"/>
      <c r="D79" s="166"/>
      <c r="E79" s="166"/>
    </row>
    <row r="80" spans="1:5">
      <c r="A80" s="165"/>
      <c r="B80" s="166"/>
      <c r="C80" s="166"/>
      <c r="D80" s="166"/>
      <c r="E80" s="166"/>
    </row>
    <row r="81" spans="1:5">
      <c r="A81" s="165"/>
      <c r="B81" s="166"/>
      <c r="C81" s="166"/>
      <c r="D81" s="166"/>
      <c r="E81" s="166"/>
    </row>
    <row r="82" spans="1:5">
      <c r="A82" s="165"/>
      <c r="B82" s="166"/>
      <c r="C82" s="166"/>
      <c r="D82" s="166"/>
      <c r="E82" s="166"/>
    </row>
    <row r="83" spans="1:5">
      <c r="A83" s="165"/>
      <c r="B83" s="166"/>
      <c r="C83" s="166"/>
      <c r="D83" s="166"/>
      <c r="E83" s="166"/>
    </row>
    <row r="84" spans="1:5">
      <c r="A84" s="165"/>
      <c r="B84" s="166"/>
      <c r="C84" s="166"/>
      <c r="D84" s="166"/>
      <c r="E84" s="166"/>
    </row>
    <row r="85" spans="1:5">
      <c r="A85" s="165"/>
      <c r="B85" s="166"/>
      <c r="C85" s="166"/>
      <c r="D85" s="166"/>
      <c r="E85" s="166"/>
    </row>
    <row r="86" spans="1:5">
      <c r="A86" s="165"/>
      <c r="B86" s="166"/>
      <c r="C86" s="166"/>
      <c r="D86" s="166"/>
      <c r="E86" s="166"/>
    </row>
    <row r="87" spans="1:5">
      <c r="A87" s="165"/>
      <c r="B87" s="166"/>
      <c r="C87" s="166"/>
      <c r="D87" s="166"/>
      <c r="E87" s="166"/>
    </row>
    <row r="88" spans="1:5">
      <c r="A88" s="165"/>
      <c r="B88" s="166"/>
      <c r="C88" s="166"/>
      <c r="D88" s="166"/>
      <c r="E88" s="166"/>
    </row>
    <row r="89" spans="1:5">
      <c r="A89" s="165"/>
      <c r="B89" s="166"/>
      <c r="C89" s="166"/>
      <c r="D89" s="166"/>
      <c r="E89" s="166"/>
    </row>
    <row r="90" spans="1:5">
      <c r="A90" s="165"/>
      <c r="B90" s="166"/>
      <c r="C90" s="166"/>
      <c r="D90" s="166"/>
      <c r="E90" s="166"/>
    </row>
    <row r="91" spans="1:5">
      <c r="A91" s="165"/>
      <c r="B91" s="166"/>
      <c r="C91" s="166"/>
      <c r="D91" s="166"/>
      <c r="E91" s="166"/>
    </row>
    <row r="92" spans="1:5">
      <c r="A92" s="165"/>
      <c r="B92" s="166"/>
      <c r="C92" s="166"/>
      <c r="D92" s="166"/>
      <c r="E92" s="166"/>
    </row>
    <row r="93" spans="1:5">
      <c r="A93" s="165"/>
      <c r="B93" s="166"/>
      <c r="C93" s="166"/>
      <c r="D93" s="166"/>
      <c r="E93" s="166"/>
    </row>
    <row r="94" spans="1:5">
      <c r="A94" s="165"/>
      <c r="B94" s="166"/>
      <c r="C94" s="166"/>
      <c r="D94" s="166"/>
      <c r="E94" s="166"/>
    </row>
    <row r="95" spans="1:5">
      <c r="A95" s="165"/>
      <c r="B95" s="166"/>
      <c r="C95" s="166"/>
      <c r="D95" s="166"/>
      <c r="E95" s="166"/>
    </row>
    <row r="96" spans="1:5">
      <c r="A96" s="165"/>
      <c r="B96" s="166"/>
      <c r="C96" s="166"/>
      <c r="D96" s="166"/>
      <c r="E96" s="166"/>
    </row>
  </sheetData>
  <mergeCells count="1">
    <mergeCell ref="U2:V2"/>
  </mergeCells>
  <hyperlinks>
    <hyperlink ref="U2:V2" location="Indhold!A1" display="Tilbage til oversigt" xr:uid="{ACD8DA9C-1676-459D-B853-F6335B841889}"/>
  </hyperlink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47</vt:i4>
      </vt:variant>
    </vt:vector>
  </HeadingPairs>
  <TitlesOfParts>
    <vt:vector size="47" baseType="lpstr">
      <vt:lpstr>Indhold</vt:lpstr>
      <vt:lpstr>Figur 2.1</vt:lpstr>
      <vt:lpstr>Figur 2.2</vt:lpstr>
      <vt:lpstr>Figur 2.3</vt:lpstr>
      <vt:lpstr>Figur 2.4</vt:lpstr>
      <vt:lpstr>Figur 2.5</vt:lpstr>
      <vt:lpstr>Figur 2.6</vt:lpstr>
      <vt:lpstr>Figur 2.7</vt:lpstr>
      <vt:lpstr>Figur 2.8</vt:lpstr>
      <vt:lpstr>Figur 2.9</vt:lpstr>
      <vt:lpstr>Figur 2.10</vt:lpstr>
      <vt:lpstr>Figur 2.11</vt:lpstr>
      <vt:lpstr>Figur 3.1 </vt:lpstr>
      <vt:lpstr>Figur 3.2</vt:lpstr>
      <vt:lpstr>Figur 3.3</vt:lpstr>
      <vt:lpstr>Figur 3.4</vt:lpstr>
      <vt:lpstr>Figur 3.5</vt:lpstr>
      <vt:lpstr>Figur 3.6</vt:lpstr>
      <vt:lpstr>Figur 4.1</vt:lpstr>
      <vt:lpstr>Figur 4.2</vt:lpstr>
      <vt:lpstr>Figur 4.3</vt:lpstr>
      <vt:lpstr>Figur 4.4</vt:lpstr>
      <vt:lpstr>Figur 4.5</vt:lpstr>
      <vt:lpstr>Figur 4.6</vt:lpstr>
      <vt:lpstr>Figur 4.7</vt:lpstr>
      <vt:lpstr>Figur 5.1</vt:lpstr>
      <vt:lpstr>Figur 5.2</vt:lpstr>
      <vt:lpstr>Figur 5.3</vt:lpstr>
      <vt:lpstr>Figur 5.4</vt:lpstr>
      <vt:lpstr>Figur 5.5</vt:lpstr>
      <vt:lpstr>Figur 5.6</vt:lpstr>
      <vt:lpstr>Figur 5.7</vt:lpstr>
      <vt:lpstr>Figur 5.8</vt:lpstr>
      <vt:lpstr>Figur 5.9</vt:lpstr>
      <vt:lpstr>Figur 5.10</vt:lpstr>
      <vt:lpstr>Figur 6.1</vt:lpstr>
      <vt:lpstr>Figur 6.2</vt:lpstr>
      <vt:lpstr>Figur 6.3</vt:lpstr>
      <vt:lpstr>Figur 6.4</vt:lpstr>
      <vt:lpstr>Figur 6.5</vt:lpstr>
      <vt:lpstr>Figur 6.6</vt:lpstr>
      <vt:lpstr>Figur 6.7</vt:lpstr>
      <vt:lpstr>Figur 6.8</vt:lpstr>
      <vt:lpstr>Figur 6.9</vt:lpstr>
      <vt:lpstr>Figur 6.10</vt:lpstr>
      <vt:lpstr>Figur 6.11</vt:lpstr>
      <vt:lpstr>Figur 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Egelund-Müller</dc:creator>
  <cp:lastModifiedBy>Jakob Langager Christensen</cp:lastModifiedBy>
  <dcterms:created xsi:type="dcterms:W3CDTF">2018-11-19T10:35:29Z</dcterms:created>
  <dcterms:modified xsi:type="dcterms:W3CDTF">2019-09-06T06:11:51Z</dcterms:modified>
</cp:coreProperties>
</file>